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user\Desktop\2023 год\в прокуратуру нац.проекты для Дело-Web 2023 год\"/>
    </mc:Choice>
  </mc:AlternateContent>
  <xr:revisionPtr revIDLastSave="0" documentId="13_ncr:1_{447C9324-704E-48FE-B366-EB53B43A5C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УМРИО " sheetId="2" r:id="rId1"/>
  </sheets>
  <definedNames>
    <definedName name="_xlnm.Print_Titles" localSheetId="0">'УМРИО '!$4:$5</definedName>
    <definedName name="_xlnm.Print_Area" localSheetId="0">'УМРИО '!$A$1:$K$57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5" i="2" l="1"/>
  <c r="G20" i="2" l="1"/>
  <c r="G19" i="2" l="1"/>
  <c r="I29" i="2" l="1"/>
  <c r="H29" i="2"/>
  <c r="J29" i="2"/>
  <c r="G26" i="2" l="1"/>
  <c r="G56" i="2" l="1"/>
  <c r="J23" i="2" l="1"/>
  <c r="I23" i="2"/>
  <c r="H23" i="2"/>
  <c r="G22" i="2"/>
  <c r="G46" i="2" l="1"/>
  <c r="G47" i="2" s="1"/>
  <c r="F23" i="2" l="1"/>
  <c r="E23" i="2"/>
  <c r="D23" i="2"/>
  <c r="C20" i="2"/>
  <c r="F29" i="2" l="1"/>
  <c r="E29" i="2"/>
  <c r="D29" i="2"/>
  <c r="G28" i="2"/>
  <c r="C28" i="2"/>
  <c r="G27" i="2"/>
  <c r="C27" i="2"/>
  <c r="C26" i="2"/>
  <c r="G25" i="2"/>
  <c r="C25" i="2"/>
  <c r="G29" i="2" l="1"/>
  <c r="C29" i="2"/>
  <c r="J12" i="2"/>
  <c r="I12" i="2"/>
  <c r="H12" i="2"/>
  <c r="F12" i="2"/>
  <c r="E12" i="2"/>
  <c r="D12" i="2"/>
  <c r="G11" i="2" l="1"/>
  <c r="C11" i="2"/>
  <c r="G9" i="2"/>
  <c r="C9" i="2"/>
  <c r="C12" i="2" l="1"/>
  <c r="G12" i="2"/>
  <c r="C22" i="2"/>
  <c r="C19" i="2"/>
  <c r="J47" i="2" l="1"/>
  <c r="I47" i="2"/>
  <c r="H47" i="2"/>
  <c r="F47" i="2"/>
  <c r="D47" i="2"/>
  <c r="E47" i="2"/>
  <c r="G39" i="2" l="1"/>
  <c r="C39" i="2"/>
  <c r="C56" i="2" l="1"/>
  <c r="J53" i="2"/>
  <c r="I53" i="2"/>
  <c r="H53" i="2"/>
  <c r="F53" i="2"/>
  <c r="E53" i="2"/>
  <c r="D53" i="2"/>
  <c r="G51" i="2"/>
  <c r="G53" i="2" s="1"/>
  <c r="C51" i="2"/>
  <c r="C46" i="2"/>
  <c r="C47" i="2" s="1"/>
  <c r="G41" i="2"/>
  <c r="C41" i="2"/>
  <c r="G37" i="2"/>
  <c r="C37" i="2"/>
  <c r="G35" i="2"/>
  <c r="C35" i="2"/>
  <c r="G33" i="2"/>
  <c r="C33" i="2"/>
  <c r="G31" i="2"/>
  <c r="C31" i="2"/>
  <c r="G18" i="2"/>
  <c r="G23" i="2" s="1"/>
  <c r="C18" i="2"/>
  <c r="C23" i="2" s="1"/>
  <c r="G42" i="2" l="1"/>
  <c r="G57" i="2" s="1"/>
  <c r="C42" i="2"/>
  <c r="I42" i="2"/>
  <c r="I57" i="2" s="1"/>
  <c r="F42" i="2"/>
  <c r="F57" i="2" s="1"/>
  <c r="D42" i="2"/>
  <c r="D57" i="2" s="1"/>
  <c r="E42" i="2"/>
  <c r="E57" i="2" s="1"/>
  <c r="H42" i="2"/>
  <c r="H57" i="2" s="1"/>
  <c r="J42" i="2"/>
  <c r="J57" i="2" s="1"/>
  <c r="C53" i="2"/>
  <c r="C57" i="2" l="1"/>
</calcChain>
</file>

<file path=xl/sharedStrings.xml><?xml version="1.0" encoding="utf-8"?>
<sst xmlns="http://schemas.openxmlformats.org/spreadsheetml/2006/main" count="109" uniqueCount="76">
  <si>
    <t xml:space="preserve">Наименование  мероприятия в рамках национального проекта, регионального проекта, государственной программы Иркутской области 
</t>
  </si>
  <si>
    <t>Финансирование 
тыс. руб. (План)</t>
  </si>
  <si>
    <t xml:space="preserve">Текущее состояние реализации мероприятия </t>
  </si>
  <si>
    <t>Всего</t>
  </si>
  <si>
    <t>федеральный бюджет</t>
  </si>
  <si>
    <t>областной бюджет</t>
  </si>
  <si>
    <t>местный бюджет</t>
  </si>
  <si>
    <t>НП</t>
  </si>
  <si>
    <t>РП</t>
  </si>
  <si>
    <t>ГП</t>
  </si>
  <si>
    <t>Жилье и городская среда</t>
  </si>
  <si>
    <t>мероприятия МП</t>
  </si>
  <si>
    <t>Образование</t>
  </si>
  <si>
    <t>ВСЕГО</t>
  </si>
  <si>
    <t>"Формирование комфортной городской среды"</t>
  </si>
  <si>
    <t>Белореченское муниципальное образование</t>
  </si>
  <si>
    <t>Мишелевское муниципальное образование</t>
  </si>
  <si>
    <t>Тайтурское муниципальное образование</t>
  </si>
  <si>
    <t>Железнодорожное муниципальное образование</t>
  </si>
  <si>
    <t>Сосновское муниципальное образование</t>
  </si>
  <si>
    <t xml:space="preserve"> "Успех каждого ребенка" </t>
  </si>
  <si>
    <t>Итого</t>
  </si>
  <si>
    <t xml:space="preserve">  </t>
  </si>
  <si>
    <t>Большееланское муниципальное образование</t>
  </si>
  <si>
    <t>Тельминское муниципальное образование</t>
  </si>
  <si>
    <t xml:space="preserve"> "Развитие образования" </t>
  </si>
  <si>
    <t xml:space="preserve">Общественные территории </t>
  </si>
  <si>
    <t>"Обеспечение устойчивого сокращения непригодного для проживания жилищного фонда (Иркутская область)"</t>
  </si>
  <si>
    <t>Этап 2022-2023 гг. Приобретение блокированного жилого дома, который будет создан в будущем, для предоставления гражданам, переселяемым из жилых помещений, признанных аварийными, расположенных по адресу: Иркутская область, Усольский район, р.п. Тайтурка Усольского района</t>
  </si>
  <si>
    <t xml:space="preserve"> "Патриотическое воспитание граждан Российской Федерации" </t>
  </si>
  <si>
    <t xml:space="preserve">Информация о ходе реализации национальных проектов на территории Усольского района в 2023 году  </t>
  </si>
  <si>
    <t>Новожилкинское муниципальное образование</t>
  </si>
  <si>
    <t>Основное мероприятие предусмотренное п. муниципальной программы "Развитие инфраструктуры и обеспечение комплексных мер противодействия чрезвычайным ситуациям в образовательных учреждениях Усольского района": Капитальный ремонт спортивного зала здания МБОУ "Хайтинская ООШ " и МБОУ "Тайтурская СОШ"</t>
  </si>
  <si>
    <t>Основное мероприятие предусмотренное п. муниципальной программы "Развитие системы образования Усольского района": 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</si>
  <si>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Основное мероприятия предусмотренные п. муниципальной программы "Формирование современной городской среды" на период 2018-2025 годы: 1. Благоустройство территории общего пользвания ДК "Исток" с. Сосновка ул. Лесная, 1 А .                                                                                               </t>
  </si>
  <si>
    <t xml:space="preserve">Основные мероприятия предусмотренные Приложением 4 и 5 муниципальной программы "Формирование комфортной городской среды в сельском поселении Железнодорожного муниципального образования " на 2018 -2025 годы: 1. Благоустройство  дворовой территории п. Железнодорожный, ул. Комсомольская № 36, Усольский район, Иркутская область. </t>
  </si>
  <si>
    <t xml:space="preserve">Основные мероприятия предусмотренные муниципальной программой "Формирование комфортной городской среды на территории сельского поселения Большееланского муниципального образования" на 2018 - 2025 годы: 1. Благоустройство общественной территории 2 этап "Аллея Декабристов" по ул. Декабристов в с. Большая Елань, Усольский район, Иркутская область (плитка на территории памятника, малые архитектурные формы, освещение)                                                                                     </t>
  </si>
  <si>
    <t xml:space="preserve">"Доступное жилье" </t>
  </si>
  <si>
    <t xml:space="preserve"> "Формирование современной городской среды" </t>
  </si>
  <si>
    <t>Основное мероприятие предусмотренное п. муниципальной программы "Формирование современной городской среды Тельминского муниципального образования" на 2018-2025 годы: Благоустройство детской площадки расположенной по адресу Иркутская область, Усольский район, р.п.Тельма, ул 2-я Советская 4а</t>
  </si>
  <si>
    <t>Основное мероприятие предусмотренное муниципальной программой "Формирование современной городской среды Белореченского муниципального образования на 2018-2025 годы" : 1. Детская спортивно-игровая площадка в районе жилых   домов №№ 20,21 р.п. Белореченский Усольского района Иркутской области</t>
  </si>
  <si>
    <t>Детская спортивно-игровая площадка в районе жилых   домов №№ 64,65,66 р.п. Белореченский Усольского района Иркутской области</t>
  </si>
  <si>
    <t>Дворовые территории</t>
  </si>
  <si>
    <t>Дворовая территория многоквартирного жилого дома № 37 р.п. Белореченский Усольского района Иркутской области</t>
  </si>
  <si>
    <t>1. Муниципальная программа  утверждена постановлением Администрации городского поселения Белореченского муниципального образования № 797 от 21 декабря 2017 года "Формирование современной городской среды Белореченского муниципального образования на 2018-2024 годы", последнее внесение изменений в программу утверждено Постановлением № 126 от 28 февраля 2023 года. 2. Уведомление № 2798 о от 13 января 2023 года. 3. Соглашение с Министерством № 25640153-1-2023-001 от 01 февраля 2023 года о предоставлении субсидии. 4. Электронный конкурс проведен. 5. Муниципальный контракт заключен 10 2023_17.03.2023. 6. Сумма контракта 1 980,00 тыс. руб (на сумму экономии будет заключен еще один муниципальный контракт по мероприятию "Детская спортивно-игровая площадка в районе жилых домов №№ 64, 65, 66 р.п. Белореченский Усольского района Иркутской области"). 7.Сроки выполнения работ с 01 мая 2023 года по 20 июня 2023 года (включительно).</t>
  </si>
  <si>
    <t>Культура</t>
  </si>
  <si>
    <t>"Создание условий для реализации творческого потенциала нации"</t>
  </si>
  <si>
    <t>Раздольинское муниципальное образование</t>
  </si>
  <si>
    <t>Основное мероприятие предусмотренное п. муниципальной программы "Досуг и социальная поддержка населения Железнодорожного муниципального образования": иные межбюджетные трансферты на государственную поддержку лучших работников сельских учреждений культуры</t>
  </si>
  <si>
    <t>Основное мероприятие предусмотренное п. муниципальной программы "Повышение экономической эффективности бюджетных расходов" на 2020-2025 годы, подпрограммой "Обеспечение деятельности МКУК"Раздольинский ЦКИСД"" : иные межбюджетные трансферты на государственную поддержку лучших сельских учреждений культуры</t>
  </si>
  <si>
    <t>1. Муниципальная программа  утверждена постановлением администрации городского поселения Белореченского муниципального образования № 797 от 21 декабря 2017 года "Формирование современной городской среды Белореченского муниципального образования на 2018-2024 годы", последнее внесение изменений в программу утверждено Постановлением № 126 от 28 февраля 2023 года. 2. Уведомление № 2798 от 13 января 2023 года. 3. Соглашение с Министерством № 25640153-1-2023-001 от 01 февраля 2023 года о предоставлении субсидии.  4. Соглашение №10-2023-005320 от 28 февраля 2023 года в системе Электронный бюджет. 5. Сумма  292,60 тыс. руб. 6.Сроки, на который планируется достижение результата - 31 декабря 2023 года.</t>
  </si>
  <si>
    <t>Основное мероприятие "Благоустройство общественной территории, устройство спортивно-игровой площадки по адресу: Усольский район, р.п. Мишелевка, ул. Гагарина", предусмотренное п. 1 р. 4 муниципальной программы Муниципальная программа "Формирование комфортной городской среды городского поселения Мишелевского муниципального образования на 2018-2024 годы" :  1. устройство освещения; 2. установка малых архитектурных форм (скамейки, урны); 3. установка метал. ограждения, 5. утройство парковочной площадки</t>
  </si>
  <si>
    <t>Основное мероприятие: "Благоустройство общественной территории,устройство освещения спортивно-игровой площадки, установка дополнительного оборудования по адресу: Усроьский район, р.п. Мишелевка, ул. Радищева, 36</t>
  </si>
  <si>
    <t>Основное мероприятие "Благоустройство общественной территории р.п. Мишелевка, ул. Гагарина", предусмотренное п. 2 р. 4 муниципальной программы "Формирование комфортной городской среды городского поселения Мишелевского
муниципального образования на 2018-2024 годы" :  1. устройство пешеходной дорожки с ограждением</t>
  </si>
  <si>
    <t>Основное мероприятие «Благоустройство общественной территории, устройство спортивно-игровой площадки по адресу: Усольский район, р.п. Мишелевка. ул. Радищева, 36, предусмотренное п. 2 р. 4 муниципальной программы "Формирование комфортной городской среды городского поселения Мишелевского муниципального образования на 2018-2024 годы" : 1. установка спортивного комплекса с тенажерами; 2. установка малых архитектурных форм (лавочки, урны), 3. установка детских игровых элементов; 4.установка металического ограждения</t>
  </si>
  <si>
    <t xml:space="preserve">1. Муниципальная программа  утверждена постановлением администрации городского поселения Белореченского муниципального образования № 797 от 21 декабря 2017 года "Формирование современной городской среды Белореченского муниципального образования на 2018-2024 годы", последнее внесение изменений в программу утверждено Постановлением № 126 от 28 февраля 2023 года. 2. Уведомление № 2798 от 13 января 2023 года. 3. Соглашение с Министерством № 25640153-1-2023-001 от 01 февраля 2023 года о предоставлении субсидии. 4. Электронный конкурс проведен.  5. Муниципальный контракт заключен 09 2023_17.03.2023. 6.Сумма контракта 1 868, 87 тыс. руб. 7.Сроки выполнения работ с 01 мая 2023 года по 20 июня 2023 года (включительно). </t>
  </si>
  <si>
    <t xml:space="preserve">1. Муниципальная программа  утверждена постановлением администрации городского поселения Белореченского муниципального образования № 797 от 21 декабря 2017 года "Формирование современной городской среды Белореченского муниципального образования на 2018-2024 годы", последнее внесение изменений в программу утверждено Постановлением № 126 от 28 февраля 2023 года. 2. Уведомление № 2798 от 13 января 2023 года. 3. Соглашение с Министерством № 25640153-1-2023-001 от 01 февраля 2023 года о предоставлении субсидии. 4. Электронный конкурс проведен.  5. Заключен контракт № 15 от 30.03.2023 г. с АО "КСИЛ". 6.Сумма контракта 411, 65 тыс. руб. (в том числе дополнит.средства местного бюджета в сумме 138,32 тыс.руб.)7.Сроки выполнения работ с 01 июня 2023 года по 15 июля 2023 года (включительно). </t>
  </si>
  <si>
    <t xml:space="preserve">1. Муниципальная программа "Формирование комфортной городской среды городского поселения Мишелевского  муниципального образования на 2018-2024 годы" утверждена Постановлением администрации городского поселения Мишелевского муниципального образования № 16 от 21.12.2017г. (в редакции Постановления № 297 от 22.10.2021г.). 2.Уведомление № 2715 от 16.01.2023г. о предоставлении субсидии бюджетам на реализацию программ формирования современной городской среды. 3.Соглашение № 25640155-1-2023-001 от 01.02.2023г. 4.  Извещение о проведении электронного аукциона для закупки № 0134300075923000005. 5. Заключен прямой договор №19 24.03.2023г. с ИП Мальцев П.М.. г.Усолье-Сибирское. 6. Срок исполнения работ по договору 30.06.2023г. Оплачена предоплата 30% по контракту.
</t>
  </si>
  <si>
    <t xml:space="preserve">1. Муниципальная программа "Формирование комфортной городской среды городского поселения Мишелевского  муниципального образования на 2018-2024 годы" утверждена Постановлением администрации городского поселения Мишелевского муниципального образования № 16 от 21.12.2017г. (в редакции Постановления № 297 от 22.10.2021г.). 2.Уведомление № 2715 от 16.01.2023г. о предоставлении субсидии бюджетам на реализацию программ формирования современной городской среды. 3.Соглашение № 25640155-1-2023-001 от 01.02.2023г. 4. Извещение о проведении электронного аукциона для закупки № 0134300075923000002.  5. Заключен контракт № 006.2023 от 28.03.2023г.  с ООО "Регион-38"  6. Срок исполнения работ 30.06.2023г. Мероприятие исполнено п/п от 01.06.2023 г.
</t>
  </si>
  <si>
    <t>1. Муниципальная программа утверждена Постановлением № 700 от 02.12.2016 г., последнее изменение в программу вносили 05.04.2023 г. № 88. 2. Согласно Постановления Правительства Иркутской области № 156-пп от 01.03.2023 г. поселением были приняты лимиты 3. Соглашение между Администрацией сельского поселения Железнодорожного муниципального образования и Министерством культуры и архивов Иркутской области заключено № 25640407-1-2023-002 от 09.03.2023 г. Исполнено п/п № 295 и № 296 от 24.04.2023 г.</t>
  </si>
  <si>
    <t xml:space="preserve">1. Муниципальная программа "Формирование комфортной городской среды городского поселения Мишелевского  муниципального образования на 2018-2024 годы" утверждена Постановлением администрации городского поселения Мишелевского муниципального образования № 16 от 21.12.2017г. (в редакции Постановления № 297 от 22.10.2021г.). 2.Уведомление № 2715 от 16.01.2023г. о предоставлении субсидии бюджетам на реализацию программ формирования современной городской среды. 3.Соглашение № 25640155-1-2023-001 от 01.02.2023г. 4. Извещение о проведении электронного аукциона для закупки № 0134300075923000002. 5. Заключен контракт №  002.2023 от 27.02.2023г.  с ИП Мальцев П.М.7. 6.Срок исполнения работ 30.06.2023г. Оплачена предоплата 30% по контракту.
</t>
  </si>
  <si>
    <t>1.Утверждено Решением Думы администрации Усольского муниципального района Иркутской области № 23 от 27.12.2022 г., уведомление от Министерства финансов Иркутской области не доведено. 2. Уведомление от Министерства образования Иркутской области не доведено. 3.Соглашение  между Министерством образования Иркутской области и Администрацией МР УРМО  заключено № 25640000-1-2023-002 от 26.01.2023 г.</t>
  </si>
  <si>
    <t>1. Муниципальная программа утверждена Постановлением № 146 от 17.12.2019 г., последнее изменение в программу вносили 30.12.2022 г. № 156. 2. Согласно Постановления Правительства Иркутской области № 157-пп от 01.03.2023 г. поселением были приняты лимиты 3. Соглашение между Администрацией Раздольинского сельского поселения Усольского муниципального района Иркутской области и Министерством культуры и архивов Иркутской области заключено № 25640416-1-2023-001 от 07.03.2023 г. 4. Денежные средства будут направлены на приобретение основных средств (моноблок) в МКУК "Раздольинский ЦКИСД" .Исполнено п/п № 423 от 16.06.2023 г. (расход прошёл 19.06.2023 г.)</t>
  </si>
  <si>
    <t xml:space="preserve">1. Муниципальная программа "Формирование комфортной городской среды городского поселения Мишелевского  муниципального образования на 2018-2024 годы" утверждена Постановлением администрации городского поселения Мишелевского муниципального образования № 16 от 21.12.2017г. (в редакции Постановления № 297 от 22.10.2021г.). 2.Уведомление № 2715 от 16.01.2023г. о предоставлении субсидии бюджетам на реализацию программ формирования современной городской среды. 3.Соглашение № 25640155-1-2023-001 от 01.02.2023г. 4. Извещение о проведении электронного аукциона для закупки № 0134300075923000003. 5. Заключен контракт №003.2023 от 01.03.2023г.   с ООО "Ресурс-Н". 6.Срок выполнения работ 30.06.2023г. Мероприятие полностью оплачено.
</t>
  </si>
  <si>
    <t>1. Муниципальная программа утверждена Постановлением № 276 от 22.11.2017 г., последнее изменение в программу вносили 28.02.2023 г. № 51. 2. Лимиты приняты на основании постановления Правительства Иркутской области № 1101-пп от 29.12.2022 года, уведомления от Министерства финансов Иркутской области № 2823 от 16 января 2023 года. 3. Соглашение  с Министерством жилищной политики энергетики и  транспорта Иркутской области подписано № 25640407-1-2023-001 от 31.01.2023 года, также 02.02.2023 года подписано дополнительное соглашение № 25640407-1-2023-001/1.4. Дата объявления аукциона 02.03.2023 г., аукцион состоялся 14.03.2023 г.,  рассмотрение заявок 14.03.2023 г. 5. По результатам аукциона 24.03.2023 г. будет заключен муниципальный контракт с ООО "Лидер"на сумму 1 855,46 тыс.руб. Сроки  исполнения муниципального контракта с 01.06.2023 г. - 31.08.2023 г. На сумму экономии 327,44 тыс.руб. будут заключены прямые контракты. Мероприятия полностью оплачены п/п №436 от 14.06.2023 г. на сумму 1855,46 тыс.руб. и п/п № 437 от 15.06.2023 г. на сумму 327,44 тыс.руб.</t>
  </si>
  <si>
    <t>1.Муниципальная программа утверждена Постановлением № 110 от 11.12.2017 г. ,последние изменения в  муниципальную программу внесены Постановлением № 73 от 19.10.2021 года. 2. Согласно уведомления Министерства финансов Иркутской области № 6142 от 17.01.2023 г. были доведены лимиты. 3.Соглашение  с Министерством жилищной политики энергетики и  транспорта Иркутской области подписано № 25640419-1-2023-001 от 31.01.2023 года, также 02.02.2023 года подписано дополнительное соглашение № 25640419-1-2023-001/1. 4. Данные о проведении аукциона (извещение о размещении № 0134300075823000001 от 31.01.2023 г.). 5.По результатам аукциона муниципальный контракт заключён 27.02.2023 г. с ООО "Лидер" на сумму 859,44 тыс.руб. На сумму экономии 228,46 тыс.руб. будут заключены прямые контракты. Мероприятия полностью оплачены п/п №479 от 15.06.2023 г. на сумму 228,46 тыс.руб. и п/п № 480 от 15.06.2023 г. на сумму 859,44 тыс.руб.</t>
  </si>
  <si>
    <t>Основные мероприятия предусмотренные муниципальной программой "Развитие муниципального хозяйства сельского поселения Новожилкинского муниципального образования " на 2021-2025 годы, подпрограммой №3 "Благоустройство населённых пунктов" 1. Работы по благоустройству сквера по ул. Ленина с. Новожилкино, Усольский район, Иркутская область (2 этап). Мероприятие по контракту - благоустройство территории летней площадки с.Новожилкино, ул.1-я Совхозная</t>
  </si>
  <si>
    <t>1. Муниципальная программа утверждена Постановлением № 103 от 15.12.2020 "Развитие  муниципального хозяйства сельского поселения Новожилкинского муниципального образования" на 2021-2025 годы. 2. 2. Лимиты приняты на основании постановления Правительства Иркутской области № 1101-пп от 29.12.2022 года. 3. Соглашение  с Министерством жилищной политики энергетики и  транспорта Иркутской области подписано № 25640412-1-2023-001 от 09.02.2023 года.. 4. По результатам аукциона, который состоялся 20.02.2023 г. муниципальный контракт заключён 03.03.2023 г. № 1/2023 с ИП Грищенко Алексей Юрьевич на сумму 683,42 тыс.руб. Сроки исполнения муниципального контракта с 01.05.2023 г.-30.06.2023 г. На сумму экономии 421,78 тыс.руб. будут заключены прямые контракты. Заключён МК № 1 от 22.02.2023 г. 13. Мероприятия полностью оплачены п/п №488 от 07.07.2023 г. на сумму 421,78 тыс.руб. и п/п № 495 от 10.07.2023 г. на сумму 683,42 тыс.руб.</t>
  </si>
  <si>
    <t>1. Муниципальная программа  "Формирование комфортной городской среды на территории сельского поселения Большееланского муниципального образования" на 2018 - 2025 годы утверждена Постановлением № 335 от 01.12.2017 г., последнее изменение в муниципалльную программу внесено Постановлением № 52 от 16.02.2023 г. 2. Лимиты приняты на основании постановления Правительства Иркутской области № 1101-пп от 29.12.2022 года, уведомлением от Министерства финансов Иркутской области № 2821 от 16 января 2023 г. 3.Соглашение  с Министерством жилищной политики энергетики и  транспорта Иркутской области подписано № 25640404-1-2023-001 от 31.01.2023 года, также 02.02.2023 года подписано дополнительное соглашение № 25640404-1-2023-001/1. 4.  Аукцион состоялся 15.02.2023 г., в результате аукциона направлен контракт на подписание подрядчику. 5. Муниципальный контракт заключен №1/2023 от 27.02.2023 г. с ИП Мальцев П.М. на сумму 1 316,50 тыс.руб. Сроки исполнения с 01.05.2023 г.-30.06.2023 г. На сумму экономии - 402,70 тыс.руб. будут заключены прямые контракты. Часть мероприятий оплачено п/п № 671 от 11.07.2023 г. на сумму 1 316,50 тыс.руб. Оставшаяся сумма будет выплачена до конца июля 2023 года.</t>
  </si>
  <si>
    <t xml:space="preserve">Основное мероприятие предусмотренное п. муниципальной программы "Формирование современной городской среды Тайтурского муниципального образования" на 2018-2025 годы: 1. Благоустройство дворовой территории многоквартирных домов в р.п.Тайтурка, ул.Победы,3,5,7,9,11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</si>
  <si>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 Муниципальная программа "Формирование комфортной городской среды городского поселения Тельминского  муниципального образования на 2018-2025 годы" утверждена Постановлением администрации городского поселения Тельминского муниципального образования № 511 от 29.12.2017 г. (с изменениями  Постановления № 72 от 21.03.2022 г.). 2. Уведомлением № 2824 от 13.01.2023 г. Министерства жилищной политики, энергетики и транспорта Иркутской области доведены лимиты. 3. Соглашение  с Министерством жилищной политики энергетики и  транспорта Иркутской области заключено № 25640173-1-2023-001 от 07.02.2023г. . Внесены изменения в план - график 30.01.2023 г.4. Извещение о проведении электронного аукциона для закупки № 0134300078023000001.Дата проведения аукциона 14.02.2023г. 5. По результатам аукциона муниципальный контракт подписан №1/2023 от 28.02.2023 г. с ООО "Каскад - Сибстрой" на сумму 702,60 тыс.руб. Сроки исполнения муниципального контракта 01.05.2023-30.06.2023 г. На сумму экономии 287 тыс.руб. будет заключен прямой договор. Работы  по благоустройству детской площадки завершены, составлены акты выполненных работ, после проверки в течениии 3х дней,будут произведены расчеты  в конце июля 2023 года. Завершены работы по установке гимнастического комплекса, оплата произведенена п/п № 503104 от 07.08.2023г. на сумму 287 тыс.руб.
</t>
  </si>
  <si>
    <t>1. Муниципальная программа "Формирование комфортной городской среды городского поселения Тайтурского  муниципального образования на 2018-2025 годы" утверждена Постановлением администрации городского поселения Тайтурского муниципального образования № 311от 19.12.2017 г. (с изменениями  Постановления № 229 от 18.10.2021 г.). 2. Лимиты приняты на основании постановления Правительства Иркутской области № 1101-пп от 29.12.2022 года. 3. Соглашение  с Министерством жилищной политики энергетики и  транспорта Иркутской области заключено № 25640162-1-2023-001 от 09.02.2023 г. 4. 13.02.2023 г. объявлен аукцион на сумму 3 943,42 тыс.руб. 5. По результатам аукциона заключён муниципальный контракт с ООО "Сибспецстрой" № 7/2023 от 06.03.2023 г. на сумму 2 338,104 тыс.руб. 6. Заключено дополнительное соглашение  с Министерством жилищной политики энергетики и  транспорта Иркутской области заключено № 25640162-1-2023-001/1 от 03.03.2023 г. на сумму 2 338,104 тыс.руб. (ФБ-1 838,641 тыс.руб, ОБ- 474,428 тыс.руб. и МБ- 25,035 тыс.руб.. Расходы исполнены в полном объёме, согласно доп.соглашения ждем уведомления от Министерства жилищной политики энергетики и  транспорта Иркутской област, чтобы уточнить плановые лимиты.</t>
  </si>
  <si>
    <r>
      <t xml:space="preserve">1.Муниципальная программа утверждена Постановлением № 1 107 от 01.11.2019 г. (в редакции от 16.01.2023 г. № 11) 2. Лимиты приняты, согласно уведомления от Министерства образования Иркутской области № 5936 от 10.01.2023 г. (федеральный бюджет) и № 5930  от 10.01.2023 г.(областной бюджет). 3.Соглашение  между Министерством образования Иркутской области и Администрацией МР УРМО  заключено № 25640000-1-2023-004 от 27.01.2023 г.4. Аукцион состоялся, торги прошли 21.02.2023 г. В настоящее время происходит подписание контракта с подрядчиками. 5.В результате торгов выиграли по МБОУ "Хайтинская ООШ " ООО "Оргстройсервис" на сумму           3 597,08 тыс.руб. и </t>
    </r>
    <r>
      <rPr>
        <i/>
        <sz val="12"/>
        <color theme="1"/>
        <rFont val="Times New Roman"/>
        <family val="1"/>
        <charset val="204"/>
      </rPr>
      <t xml:space="preserve">по МБОУ "Тайтурская СОШ" ООО "СК Союз" .Исполнено </t>
    </r>
    <r>
      <rPr>
        <i/>
        <sz val="12"/>
        <rFont val="Times New Roman"/>
        <family val="1"/>
        <charset val="204"/>
      </rPr>
      <t>п/п № 48805 от 26.10.2023 г. капремонт спортзала МБОУ Хайтинская ООШ в сумме 3 597,06 тыс.руб. Исполнено п/п № 54900 от 28.11.2023 г. в сумме 9 481,11 тыс.руб. на капремонт спортзала МБОУ "Тайтурская СОШ".</t>
    </r>
  </si>
  <si>
    <r>
      <rPr>
        <u/>
        <sz val="16"/>
        <rFont val="Times New Roman"/>
        <family val="1"/>
        <charset val="204"/>
      </rPr>
      <t>по состоянию на "28" декабря 2023 года</t>
    </r>
    <r>
      <rPr>
        <sz val="16"/>
        <rFont val="Times New Roman"/>
        <family val="1"/>
        <charset val="204"/>
      </rPr>
      <t xml:space="preserve"> </t>
    </r>
  </si>
  <si>
    <r>
      <t xml:space="preserve">Финансирование 
тыс. руб. (ФАКТ)                                                                       </t>
    </r>
    <r>
      <rPr>
        <b/>
        <u/>
        <sz val="12"/>
        <rFont val="Times New Roman"/>
        <family val="1"/>
        <charset val="204"/>
      </rPr>
      <t>на "28"декабря 2023 (нарастающим итогом</t>
    </r>
    <r>
      <rPr>
        <b/>
        <sz val="12"/>
        <rFont val="Times New Roman"/>
        <family val="1"/>
        <charset val="204"/>
      </rPr>
      <t>)</t>
    </r>
  </si>
  <si>
    <t>1. Муниципальная адресная программа "Переселение граждан, проживающих на территории Тайтурского городского поселения Усольского муниципального района Иркутской области из аварийного жилищного фонда, признанного таковым до 1 января 2017 года, в 2019 - 2025 годах", утверждена Постановлением администрации городского поселения Тайтурского муниципального образования от 19.09.2019 г. №246 ( изменениями  Постановления № 23 от 31.01.2023 г.). 2. 25 января 2023 года, заключено дополнительное соглашение к Соглашению о предоставлении субсидиии местному бюджету из областного бюджета от 20 июня 2022 года № 05-59-211/22-59 на 23 год общая площадь 2845,70 кв.м, 213 человек , 66 жилых помещений.5 непроплаченных контрактов будут подписаны 30,31 декабря 2023 года, оплата по ним планируется в 2024 году.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</si>
</sst>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00"/>
    <numFmt numFmtId="166" formatCode="0.0000000"/>
    <numFmt numFmtId="167" formatCode="#,##0.000"/>
  </numFmts>
  <fonts count="16" x14ac:knownFonts="1">
    <font>
      <sz val="11"/>
      <color theme="1"/>
      <name val="Calibri"/>
      <family val="2"/>
      <scheme val="minor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BAFCCA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24" xfId="0" applyFont="1" applyBorder="1" applyAlignment="1">
      <alignment vertical="top" wrapText="1"/>
    </xf>
    <xf numFmtId="0" fontId="2" fillId="0" borderId="19" xfId="0" applyFont="1" applyBorder="1" applyAlignment="1">
      <alignment horizontal="left" vertical="top" wrapText="1"/>
    </xf>
    <xf numFmtId="2" fontId="3" fillId="4" borderId="23" xfId="0" applyNumberFormat="1" applyFont="1" applyFill="1" applyBorder="1" applyAlignment="1">
      <alignment horizontal="center" vertical="top" wrapText="1"/>
    </xf>
    <xf numFmtId="2" fontId="2" fillId="5" borderId="23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6" fillId="0" borderId="0" xfId="0" applyFont="1" applyAlignment="1">
      <alignment horizontal="right"/>
    </xf>
    <xf numFmtId="0" fontId="3" fillId="0" borderId="9" xfId="0" applyFont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left" vertical="center" wrapText="1"/>
    </xf>
    <xf numFmtId="164" fontId="9" fillId="0" borderId="12" xfId="0" applyNumberFormat="1" applyFont="1" applyBorder="1" applyAlignment="1">
      <alignment horizontal="center" vertical="center" wrapText="1"/>
    </xf>
    <xf numFmtId="0" fontId="9" fillId="0" borderId="18" xfId="0" applyFont="1" applyBorder="1"/>
    <xf numFmtId="0" fontId="5" fillId="4" borderId="21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/>
    </xf>
    <xf numFmtId="0" fontId="9" fillId="4" borderId="12" xfId="0" applyFont="1" applyFill="1" applyBorder="1" applyAlignment="1">
      <alignment vertical="center"/>
    </xf>
    <xf numFmtId="0" fontId="5" fillId="4" borderId="12" xfId="0" applyFont="1" applyFill="1" applyBorder="1" applyAlignment="1">
      <alignment vertical="center"/>
    </xf>
    <xf numFmtId="0" fontId="5" fillId="4" borderId="18" xfId="0" applyFont="1" applyFill="1" applyBorder="1" applyAlignment="1">
      <alignment vertical="center"/>
    </xf>
    <xf numFmtId="0" fontId="5" fillId="0" borderId="35" xfId="0" applyFont="1" applyBorder="1" applyAlignment="1">
      <alignment horizontal="center" vertical="center" textRotation="90" wrapText="1"/>
    </xf>
    <xf numFmtId="0" fontId="5" fillId="5" borderId="36" xfId="0" applyFont="1" applyFill="1" applyBorder="1" applyAlignment="1">
      <alignment vertical="center" wrapText="1"/>
    </xf>
    <xf numFmtId="0" fontId="1" fillId="0" borderId="38" xfId="0" applyFont="1" applyBorder="1" applyAlignment="1">
      <alignment vertical="top" wrapText="1"/>
    </xf>
    <xf numFmtId="0" fontId="5" fillId="0" borderId="22" xfId="0" applyFont="1" applyBorder="1" applyAlignment="1">
      <alignment horizontal="center" vertical="center" textRotation="90"/>
    </xf>
    <xf numFmtId="0" fontId="10" fillId="2" borderId="9" xfId="0" applyFont="1" applyFill="1" applyBorder="1" applyAlignment="1">
      <alignment horizontal="left" vertical="center" wrapText="1"/>
    </xf>
    <xf numFmtId="4" fontId="3" fillId="5" borderId="30" xfId="0" applyNumberFormat="1" applyFont="1" applyFill="1" applyBorder="1" applyAlignment="1">
      <alignment horizontal="right" vertical="center" wrapText="1"/>
    </xf>
    <xf numFmtId="4" fontId="2" fillId="5" borderId="30" xfId="0" applyNumberFormat="1" applyFont="1" applyFill="1" applyBorder="1" applyAlignment="1">
      <alignment horizontal="right" vertical="center" wrapText="1"/>
    </xf>
    <xf numFmtId="0" fontId="1" fillId="0" borderId="18" xfId="0" applyFont="1" applyBorder="1" applyAlignment="1">
      <alignment vertical="top" wrapText="1"/>
    </xf>
    <xf numFmtId="0" fontId="9" fillId="0" borderId="0" xfId="0" applyFont="1"/>
    <xf numFmtId="0" fontId="5" fillId="4" borderId="13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0" fontId="5" fillId="4" borderId="3" xfId="0" applyFont="1" applyFill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9" fillId="4" borderId="28" xfId="0" applyFont="1" applyFill="1" applyBorder="1" applyAlignment="1">
      <alignment vertical="center"/>
    </xf>
    <xf numFmtId="0" fontId="5" fillId="5" borderId="26" xfId="0" applyFont="1" applyFill="1" applyBorder="1" applyAlignment="1">
      <alignment vertical="center"/>
    </xf>
    <xf numFmtId="4" fontId="2" fillId="5" borderId="17" xfId="0" applyNumberFormat="1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vertical="top" wrapText="1"/>
    </xf>
    <xf numFmtId="4" fontId="3" fillId="5" borderId="19" xfId="0" applyNumberFormat="1" applyFont="1" applyFill="1" applyBorder="1" applyAlignment="1">
      <alignment horizontal="center" vertical="center" wrapText="1"/>
    </xf>
    <xf numFmtId="4" fontId="2" fillId="5" borderId="19" xfId="0" applyNumberFormat="1" applyFont="1" applyFill="1" applyBorder="1" applyAlignment="1">
      <alignment horizontal="center" vertical="center" wrapText="1"/>
    </xf>
    <xf numFmtId="0" fontId="1" fillId="0" borderId="19" xfId="0" applyFont="1" applyBorder="1" applyAlignment="1">
      <alignment vertical="top" wrapText="1"/>
    </xf>
    <xf numFmtId="4" fontId="3" fillId="5" borderId="14" xfId="0" applyNumberFormat="1" applyFont="1" applyFill="1" applyBorder="1" applyAlignment="1">
      <alignment horizontal="center" vertical="center" wrapText="1"/>
    </xf>
    <xf numFmtId="4" fontId="2" fillId="5" borderId="14" xfId="0" applyNumberFormat="1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textRotation="90"/>
    </xf>
    <xf numFmtId="0" fontId="2" fillId="4" borderId="19" xfId="0" applyFont="1" applyFill="1" applyBorder="1" applyAlignment="1">
      <alignment horizontal="left" vertical="top" wrapText="1"/>
    </xf>
    <xf numFmtId="0" fontId="10" fillId="2" borderId="25" xfId="0" applyFont="1" applyFill="1" applyBorder="1" applyAlignment="1">
      <alignment horizontal="left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1" fillId="0" borderId="10" xfId="0" applyFont="1" applyBorder="1" applyAlignment="1">
      <alignment vertical="top" wrapText="1"/>
    </xf>
    <xf numFmtId="0" fontId="2" fillId="5" borderId="9" xfId="0" applyFont="1" applyFill="1" applyBorder="1" applyAlignment="1">
      <alignment vertical="top" wrapText="1"/>
    </xf>
    <xf numFmtId="4" fontId="3" fillId="4" borderId="9" xfId="0" applyNumberFormat="1" applyFont="1" applyFill="1" applyBorder="1" applyAlignment="1">
      <alignment horizontal="center" vertical="top" wrapText="1"/>
    </xf>
    <xf numFmtId="4" fontId="2" fillId="0" borderId="9" xfId="0" applyNumberFormat="1" applyFont="1" applyBorder="1" applyAlignment="1">
      <alignment horizontal="center" vertical="top" wrapText="1"/>
    </xf>
    <xf numFmtId="4" fontId="3" fillId="5" borderId="9" xfId="0" applyNumberFormat="1" applyFont="1" applyFill="1" applyBorder="1" applyAlignment="1">
      <alignment horizontal="right" vertical="top" wrapText="1"/>
    </xf>
    <xf numFmtId="0" fontId="1" fillId="0" borderId="20" xfId="0" applyFont="1" applyBorder="1" applyAlignment="1">
      <alignment vertical="top" wrapText="1"/>
    </xf>
    <xf numFmtId="0" fontId="5" fillId="0" borderId="29" xfId="0" applyFont="1" applyBorder="1" applyAlignment="1">
      <alignment horizontal="center" vertical="center" textRotation="90"/>
    </xf>
    <xf numFmtId="2" fontId="3" fillId="0" borderId="23" xfId="0" applyNumberFormat="1" applyFont="1" applyBorder="1" applyAlignment="1">
      <alignment horizontal="center" vertical="top" wrapText="1"/>
    </xf>
    <xf numFmtId="0" fontId="2" fillId="0" borderId="19" xfId="0" applyFont="1" applyBorder="1" applyAlignment="1">
      <alignment vertical="top" wrapText="1"/>
    </xf>
    <xf numFmtId="2" fontId="2" fillId="5" borderId="19" xfId="0" applyNumberFormat="1" applyFont="1" applyFill="1" applyBorder="1" applyAlignment="1">
      <alignment horizontal="center" vertical="top" wrapText="1"/>
    </xf>
    <xf numFmtId="2" fontId="3" fillId="0" borderId="19" xfId="0" applyNumberFormat="1" applyFont="1" applyBorder="1" applyAlignment="1">
      <alignment horizontal="center" vertical="top" wrapText="1"/>
    </xf>
    <xf numFmtId="2" fontId="10" fillId="0" borderId="9" xfId="0" applyNumberFormat="1" applyFont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0" fontId="11" fillId="4" borderId="30" xfId="0" applyFont="1" applyFill="1" applyBorder="1" applyAlignment="1">
      <alignment horizontal="left" vertical="center" wrapText="1"/>
    </xf>
    <xf numFmtId="0" fontId="11" fillId="4" borderId="31" xfId="0" applyFont="1" applyFill="1" applyBorder="1" applyAlignment="1">
      <alignment horizontal="left" vertical="center" wrapText="1"/>
    </xf>
    <xf numFmtId="0" fontId="2" fillId="4" borderId="31" xfId="0" applyFont="1" applyFill="1" applyBorder="1" applyAlignment="1">
      <alignment vertical="center" wrapText="1"/>
    </xf>
    <xf numFmtId="0" fontId="2" fillId="4" borderId="32" xfId="0" applyFont="1" applyFill="1" applyBorder="1" applyAlignment="1">
      <alignment vertical="center" wrapText="1"/>
    </xf>
    <xf numFmtId="0" fontId="5" fillId="4" borderId="13" xfId="0" applyFont="1" applyFill="1" applyBorder="1" applyAlignment="1">
      <alignment vertical="center"/>
    </xf>
    <xf numFmtId="0" fontId="9" fillId="4" borderId="19" xfId="0" applyFont="1" applyFill="1" applyBorder="1" applyAlignment="1">
      <alignment vertical="center"/>
    </xf>
    <xf numFmtId="0" fontId="5" fillId="4" borderId="19" xfId="0" applyFont="1" applyFill="1" applyBorder="1" applyAlignment="1">
      <alignment vertical="center"/>
    </xf>
    <xf numFmtId="0" fontId="5" fillId="4" borderId="20" xfId="0" applyFont="1" applyFill="1" applyBorder="1" applyAlignment="1">
      <alignment vertical="center"/>
    </xf>
    <xf numFmtId="165" fontId="5" fillId="0" borderId="0" xfId="0" applyNumberFormat="1" applyFont="1"/>
    <xf numFmtId="0" fontId="5" fillId="0" borderId="33" xfId="0" applyFont="1" applyBorder="1" applyAlignment="1">
      <alignment horizontal="center" vertical="center" textRotation="90"/>
    </xf>
    <xf numFmtId="0" fontId="1" fillId="0" borderId="34" xfId="0" applyFont="1" applyBorder="1" applyAlignment="1">
      <alignment vertical="top" wrapText="1"/>
    </xf>
    <xf numFmtId="0" fontId="10" fillId="2" borderId="3" xfId="0" applyFont="1" applyFill="1" applyBorder="1" applyAlignment="1">
      <alignment horizontal="left" vertical="center" wrapText="1"/>
    </xf>
    <xf numFmtId="4" fontId="3" fillId="0" borderId="28" xfId="0" applyNumberFormat="1" applyFont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vertical="top" wrapText="1"/>
    </xf>
    <xf numFmtId="0" fontId="5" fillId="3" borderId="11" xfId="0" applyFont="1" applyFill="1" applyBorder="1" applyAlignment="1">
      <alignment horizontal="center" vertical="center"/>
    </xf>
    <xf numFmtId="0" fontId="5" fillId="0" borderId="13" xfId="0" applyFont="1" applyBorder="1" applyAlignment="1">
      <alignment vertical="center" textRotation="90"/>
    </xf>
    <xf numFmtId="4" fontId="10" fillId="0" borderId="25" xfId="0" applyNumberFormat="1" applyFont="1" applyBorder="1" applyAlignment="1">
      <alignment horizontal="center" vertical="center" wrapText="1"/>
    </xf>
    <xf numFmtId="4" fontId="11" fillId="0" borderId="25" xfId="0" applyNumberFormat="1" applyFont="1" applyBorder="1" applyAlignment="1">
      <alignment horizontal="center" vertical="center" wrapText="1"/>
    </xf>
    <xf numFmtId="0" fontId="5" fillId="0" borderId="27" xfId="0" applyFont="1" applyBorder="1"/>
    <xf numFmtId="2" fontId="2" fillId="5" borderId="0" xfId="0" applyNumberFormat="1" applyFont="1" applyFill="1" applyAlignment="1">
      <alignment horizontal="center" vertical="top" wrapText="1"/>
    </xf>
    <xf numFmtId="0" fontId="10" fillId="0" borderId="0" xfId="0" applyFont="1"/>
    <xf numFmtId="0" fontId="5" fillId="0" borderId="13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/>
    </xf>
    <xf numFmtId="0" fontId="11" fillId="4" borderId="14" xfId="0" applyFont="1" applyFill="1" applyBorder="1" applyAlignment="1">
      <alignment horizontal="left" vertical="center" wrapText="1"/>
    </xf>
    <xf numFmtId="0" fontId="11" fillId="4" borderId="15" xfId="0" applyFont="1" applyFill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top" wrapText="1"/>
    </xf>
    <xf numFmtId="4" fontId="3" fillId="5" borderId="17" xfId="0" applyNumberFormat="1" applyFont="1" applyFill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2" fontId="2" fillId="0" borderId="28" xfId="0" applyNumberFormat="1" applyFont="1" applyBorder="1" applyAlignment="1">
      <alignment horizontal="center" vertical="center"/>
    </xf>
    <xf numFmtId="2" fontId="3" fillId="0" borderId="28" xfId="0" applyNumberFormat="1" applyFont="1" applyBorder="1" applyAlignment="1">
      <alignment horizontal="center" vertical="center"/>
    </xf>
    <xf numFmtId="2" fontId="2" fillId="0" borderId="19" xfId="0" applyNumberFormat="1" applyFont="1" applyBorder="1" applyAlignment="1">
      <alignment horizontal="center" vertical="center" wrapText="1"/>
    </xf>
    <xf numFmtId="2" fontId="3" fillId="5" borderId="19" xfId="0" applyNumberFormat="1" applyFont="1" applyFill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vertical="top" wrapText="1"/>
    </xf>
    <xf numFmtId="2" fontId="2" fillId="0" borderId="23" xfId="0" applyNumberFormat="1" applyFont="1" applyBorder="1" applyAlignment="1">
      <alignment horizontal="center" vertical="top" wrapText="1"/>
    </xf>
    <xf numFmtId="2" fontId="3" fillId="5" borderId="23" xfId="0" applyNumberFormat="1" applyFont="1" applyFill="1" applyBorder="1" applyAlignment="1">
      <alignment horizontal="right" vertical="top" wrapText="1"/>
    </xf>
    <xf numFmtId="2" fontId="3" fillId="5" borderId="19" xfId="0" applyNumberFormat="1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vertical="top" wrapText="1"/>
    </xf>
    <xf numFmtId="4" fontId="2" fillId="0" borderId="28" xfId="0" applyNumberFormat="1" applyFont="1" applyBorder="1" applyAlignment="1">
      <alignment horizontal="center" vertical="top" wrapText="1"/>
    </xf>
    <xf numFmtId="4" fontId="2" fillId="0" borderId="19" xfId="0" applyNumberFormat="1" applyFont="1" applyBorder="1" applyAlignment="1">
      <alignment horizontal="center" vertical="top" wrapText="1"/>
    </xf>
    <xf numFmtId="4" fontId="3" fillId="5" borderId="19" xfId="0" applyNumberFormat="1" applyFont="1" applyFill="1" applyBorder="1" applyAlignment="1">
      <alignment horizontal="center" vertical="top" wrapText="1"/>
    </xf>
    <xf numFmtId="4" fontId="2" fillId="5" borderId="28" xfId="0" applyNumberFormat="1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vertical="top" wrapText="1"/>
    </xf>
    <xf numFmtId="4" fontId="3" fillId="5" borderId="9" xfId="0" applyNumberFormat="1" applyFont="1" applyFill="1" applyBorder="1" applyAlignment="1">
      <alignment horizontal="center" vertical="top" wrapText="1"/>
    </xf>
    <xf numFmtId="4" fontId="2" fillId="5" borderId="9" xfId="0" applyNumberFormat="1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vertical="top" wrapText="1"/>
    </xf>
    <xf numFmtId="2" fontId="3" fillId="5" borderId="23" xfId="0" applyNumberFormat="1" applyFont="1" applyFill="1" applyBorder="1" applyAlignment="1">
      <alignment horizontal="center" vertical="top" wrapText="1"/>
    </xf>
    <xf numFmtId="4" fontId="3" fillId="5" borderId="37" xfId="0" applyNumberFormat="1" applyFont="1" applyFill="1" applyBorder="1" applyAlignment="1">
      <alignment horizontal="right" vertical="center" wrapText="1"/>
    </xf>
    <xf numFmtId="4" fontId="2" fillId="5" borderId="37" xfId="0" applyNumberFormat="1" applyFont="1" applyFill="1" applyBorder="1" applyAlignment="1">
      <alignment horizontal="right" vertical="center" wrapText="1"/>
    </xf>
    <xf numFmtId="167" fontId="2" fillId="0" borderId="19" xfId="0" applyNumberFormat="1" applyFont="1" applyBorder="1" applyAlignment="1">
      <alignment horizontal="center" vertical="top" wrapText="1"/>
    </xf>
    <xf numFmtId="2" fontId="14" fillId="5" borderId="23" xfId="0" applyNumberFormat="1" applyFont="1" applyFill="1" applyBorder="1" applyAlignment="1">
      <alignment horizontal="center" vertical="top" wrapText="1"/>
    </xf>
    <xf numFmtId="4" fontId="15" fillId="0" borderId="19" xfId="0" applyNumberFormat="1" applyFont="1" applyBorder="1" applyAlignment="1">
      <alignment horizontal="center" vertical="top" wrapText="1"/>
    </xf>
    <xf numFmtId="2" fontId="15" fillId="0" borderId="19" xfId="0" applyNumberFormat="1" applyFont="1" applyBorder="1" applyAlignment="1">
      <alignment horizontal="center" vertical="top" wrapText="1"/>
    </xf>
    <xf numFmtId="0" fontId="11" fillId="4" borderId="14" xfId="0" applyFont="1" applyFill="1" applyBorder="1" applyAlignment="1">
      <alignment horizontal="left" vertical="center" wrapText="1"/>
    </xf>
    <xf numFmtId="0" fontId="11" fillId="4" borderId="15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textRotation="90"/>
    </xf>
    <xf numFmtId="0" fontId="10" fillId="4" borderId="14" xfId="0" applyFont="1" applyFill="1" applyBorder="1" applyAlignment="1">
      <alignment horizontal="left" vertical="center" wrapText="1"/>
    </xf>
    <xf numFmtId="0" fontId="12" fillId="4" borderId="15" xfId="0" applyFont="1" applyFill="1" applyBorder="1"/>
    <xf numFmtId="0" fontId="12" fillId="4" borderId="16" xfId="0" applyFont="1" applyFill="1" applyBorder="1"/>
    <xf numFmtId="0" fontId="11" fillId="3" borderId="3" xfId="0" applyFont="1" applyFill="1" applyBorder="1" applyAlignment="1">
      <alignment horizontal="left" vertical="center" wrapText="1"/>
    </xf>
    <xf numFmtId="0" fontId="12" fillId="0" borderId="3" xfId="0" applyFont="1" applyBorder="1"/>
    <xf numFmtId="0" fontId="12" fillId="0" borderId="7" xfId="0" applyFont="1" applyBorder="1"/>
    <xf numFmtId="0" fontId="2" fillId="0" borderId="23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166" fontId="5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P63"/>
  <sheetViews>
    <sheetView tabSelected="1" view="pageBreakPreview" zoomScale="70" zoomScaleNormal="100" zoomScaleSheetLayoutView="70" workbookViewId="0">
      <pane xSplit="1" ySplit="5" topLeftCell="B36" activePane="bottomRight" state="frozen"/>
      <selection activeCell="C4" sqref="C4:J4"/>
      <selection pane="topRight" activeCell="C4" sqref="C4:J4"/>
      <selection pane="bottomLeft" activeCell="C4" sqref="C4:J4"/>
      <selection pane="bottomRight" activeCell="J35" sqref="J35"/>
    </sheetView>
  </sheetViews>
  <sheetFormatPr defaultRowHeight="15" x14ac:dyDescent="0.25"/>
  <cols>
    <col min="1" max="1" width="5.7109375" style="5" customWidth="1"/>
    <col min="2" max="2" width="77.5703125" style="5" customWidth="1"/>
    <col min="3" max="3" width="15" style="5" customWidth="1"/>
    <col min="4" max="4" width="12.7109375" style="5" customWidth="1"/>
    <col min="5" max="5" width="14" style="5" customWidth="1"/>
    <col min="6" max="6" width="11.7109375" style="5" customWidth="1"/>
    <col min="7" max="7" width="13.7109375" style="5" customWidth="1"/>
    <col min="8" max="8" width="16.140625" style="5" customWidth="1"/>
    <col min="9" max="9" width="12.5703125" style="5" customWidth="1"/>
    <col min="10" max="10" width="13.7109375" style="5" customWidth="1"/>
    <col min="11" max="11" width="150" style="5" customWidth="1"/>
    <col min="12" max="13" width="9.140625" style="5"/>
    <col min="14" max="14" width="16.5703125" style="5" customWidth="1"/>
    <col min="15" max="15" width="9.140625" style="5"/>
    <col min="16" max="16" width="66" style="5" customWidth="1"/>
    <col min="17" max="16384" width="9.140625" style="5"/>
  </cols>
  <sheetData>
    <row r="1" spans="1:11" ht="20.25" x14ac:dyDescent="0.3">
      <c r="H1" s="134"/>
      <c r="I1" s="134"/>
      <c r="K1" s="6"/>
    </row>
    <row r="2" spans="1:11" ht="27.75" customHeight="1" x14ac:dyDescent="0.25">
      <c r="A2" s="135" t="s">
        <v>30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3" spans="1:11" ht="22.5" customHeight="1" thickBot="1" x14ac:dyDescent="0.3">
      <c r="A3" s="136" t="s">
        <v>73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</row>
    <row r="4" spans="1:11" ht="68.25" customHeight="1" x14ac:dyDescent="0.25">
      <c r="A4" s="137"/>
      <c r="B4" s="127" t="s">
        <v>0</v>
      </c>
      <c r="C4" s="129" t="s">
        <v>1</v>
      </c>
      <c r="D4" s="130"/>
      <c r="E4" s="130"/>
      <c r="F4" s="131"/>
      <c r="G4" s="129" t="s">
        <v>74</v>
      </c>
      <c r="H4" s="130"/>
      <c r="I4" s="130"/>
      <c r="J4" s="131"/>
      <c r="K4" s="132" t="s">
        <v>2</v>
      </c>
    </row>
    <row r="5" spans="1:11" ht="62.25" customHeight="1" thickBot="1" x14ac:dyDescent="0.3">
      <c r="A5" s="138"/>
      <c r="B5" s="128"/>
      <c r="C5" s="85" t="s">
        <v>3</v>
      </c>
      <c r="D5" s="7" t="s">
        <v>4</v>
      </c>
      <c r="E5" s="7" t="s">
        <v>5</v>
      </c>
      <c r="F5" s="7" t="s">
        <v>6</v>
      </c>
      <c r="G5" s="85" t="s">
        <v>3</v>
      </c>
      <c r="H5" s="7" t="s">
        <v>4</v>
      </c>
      <c r="I5" s="7" t="s">
        <v>5</v>
      </c>
      <c r="J5" s="7" t="s">
        <v>6</v>
      </c>
      <c r="K5" s="133"/>
    </row>
    <row r="6" spans="1:11" ht="24.75" customHeight="1" x14ac:dyDescent="0.25">
      <c r="A6" s="8" t="s">
        <v>7</v>
      </c>
      <c r="B6" s="9" t="s">
        <v>45</v>
      </c>
      <c r="C6" s="10"/>
      <c r="D6" s="10"/>
      <c r="E6" s="10"/>
      <c r="F6" s="10"/>
      <c r="G6" s="10"/>
      <c r="H6" s="10"/>
      <c r="I6" s="10"/>
      <c r="J6" s="10"/>
      <c r="K6" s="11"/>
    </row>
    <row r="7" spans="1:11" ht="27" customHeight="1" thickBot="1" x14ac:dyDescent="0.3">
      <c r="A7" s="12" t="s">
        <v>8</v>
      </c>
      <c r="B7" s="116" t="s">
        <v>46</v>
      </c>
      <c r="C7" s="117"/>
      <c r="D7" s="117"/>
      <c r="E7" s="117"/>
      <c r="F7" s="117"/>
      <c r="G7" s="117"/>
      <c r="H7" s="13"/>
      <c r="I7" s="13"/>
      <c r="J7" s="13"/>
      <c r="K7" s="14"/>
    </row>
    <row r="8" spans="1:11" ht="27" customHeight="1" thickBot="1" x14ac:dyDescent="0.3">
      <c r="A8" s="15"/>
      <c r="B8" s="16" t="s">
        <v>47</v>
      </c>
      <c r="C8" s="17"/>
      <c r="D8" s="17"/>
      <c r="E8" s="17"/>
      <c r="F8" s="17"/>
      <c r="G8" s="17"/>
      <c r="H8" s="17"/>
      <c r="I8" s="17"/>
      <c r="J8" s="17"/>
      <c r="K8" s="18"/>
    </row>
    <row r="9" spans="1:11" ht="81" customHeight="1" thickBot="1" x14ac:dyDescent="0.3">
      <c r="A9" s="19" t="s">
        <v>11</v>
      </c>
      <c r="B9" s="20" t="s">
        <v>49</v>
      </c>
      <c r="C9" s="110">
        <f>D9+E9+F9</f>
        <v>104.167</v>
      </c>
      <c r="D9" s="111">
        <v>100</v>
      </c>
      <c r="E9" s="111">
        <v>4.1669999999999998</v>
      </c>
      <c r="F9" s="111">
        <v>0</v>
      </c>
      <c r="G9" s="110">
        <f>H9+I9+J9</f>
        <v>104.167</v>
      </c>
      <c r="H9" s="111">
        <v>100</v>
      </c>
      <c r="I9" s="111">
        <v>4.1669999999999998</v>
      </c>
      <c r="J9" s="111">
        <v>0</v>
      </c>
      <c r="K9" s="21" t="s">
        <v>62</v>
      </c>
    </row>
    <row r="10" spans="1:11" ht="22.5" customHeight="1" thickBot="1" x14ac:dyDescent="0.3">
      <c r="A10" s="15"/>
      <c r="B10" s="16" t="s">
        <v>18</v>
      </c>
      <c r="C10" s="17"/>
      <c r="D10" s="17"/>
      <c r="E10" s="17"/>
      <c r="F10" s="17"/>
      <c r="G10" s="17"/>
      <c r="H10" s="17"/>
      <c r="I10" s="17"/>
      <c r="J10" s="17"/>
      <c r="K10" s="18"/>
    </row>
    <row r="11" spans="1:11" ht="121.5" customHeight="1" thickBot="1" x14ac:dyDescent="0.3">
      <c r="A11" s="19" t="s">
        <v>11</v>
      </c>
      <c r="B11" s="20" t="s">
        <v>48</v>
      </c>
      <c r="C11" s="110">
        <f>D11+E11+F11</f>
        <v>52.084000000000003</v>
      </c>
      <c r="D11" s="111">
        <v>50</v>
      </c>
      <c r="E11" s="111">
        <v>2.0840000000000001</v>
      </c>
      <c r="F11" s="111">
        <v>0</v>
      </c>
      <c r="G11" s="110">
        <f>H11+I11+J11</f>
        <v>52.084000000000003</v>
      </c>
      <c r="H11" s="111">
        <v>50</v>
      </c>
      <c r="I11" s="111">
        <v>2.0840000000000001</v>
      </c>
      <c r="J11" s="111">
        <v>0</v>
      </c>
      <c r="K11" s="21" t="s">
        <v>59</v>
      </c>
    </row>
    <row r="12" spans="1:11" ht="30.75" customHeight="1" thickBot="1" x14ac:dyDescent="0.3">
      <c r="A12" s="22"/>
      <c r="B12" s="23" t="s">
        <v>21</v>
      </c>
      <c r="C12" s="24">
        <f>C11+C9</f>
        <v>156.251</v>
      </c>
      <c r="D12" s="25">
        <f t="shared" ref="D12:J12" si="0">D11+D9</f>
        <v>150</v>
      </c>
      <c r="E12" s="25">
        <f t="shared" si="0"/>
        <v>6.2509999999999994</v>
      </c>
      <c r="F12" s="25">
        <f t="shared" si="0"/>
        <v>0</v>
      </c>
      <c r="G12" s="24">
        <f t="shared" si="0"/>
        <v>156.251</v>
      </c>
      <c r="H12" s="25">
        <f t="shared" si="0"/>
        <v>150</v>
      </c>
      <c r="I12" s="25">
        <f t="shared" si="0"/>
        <v>6.2509999999999994</v>
      </c>
      <c r="J12" s="25">
        <f t="shared" si="0"/>
        <v>0</v>
      </c>
      <c r="K12" s="26"/>
    </row>
    <row r="13" spans="1:11" s="27" customFormat="1" ht="23.25" customHeight="1" x14ac:dyDescent="0.2">
      <c r="A13" s="8" t="s">
        <v>7</v>
      </c>
      <c r="B13" s="9" t="s">
        <v>10</v>
      </c>
      <c r="C13" s="10"/>
      <c r="D13" s="10"/>
      <c r="E13" s="10"/>
      <c r="F13" s="10"/>
      <c r="G13" s="10"/>
      <c r="H13" s="10"/>
      <c r="I13" s="10"/>
      <c r="J13" s="10"/>
      <c r="K13" s="11"/>
    </row>
    <row r="14" spans="1:11" s="27" customFormat="1" ht="27.75" customHeight="1" x14ac:dyDescent="0.2">
      <c r="A14" s="28" t="s">
        <v>9</v>
      </c>
      <c r="B14" s="116" t="s">
        <v>38</v>
      </c>
      <c r="C14" s="117"/>
      <c r="D14" s="117"/>
      <c r="E14" s="117"/>
      <c r="F14" s="117"/>
      <c r="G14" s="117"/>
      <c r="H14" s="13"/>
      <c r="I14" s="13"/>
      <c r="J14" s="13"/>
      <c r="K14" s="14"/>
    </row>
    <row r="15" spans="1:11" s="27" customFormat="1" ht="18.75" customHeight="1" thickBot="1" x14ac:dyDescent="0.25">
      <c r="A15" s="12" t="s">
        <v>8</v>
      </c>
      <c r="B15" s="116" t="s">
        <v>14</v>
      </c>
      <c r="C15" s="117"/>
      <c r="D15" s="117"/>
      <c r="E15" s="117"/>
      <c r="F15" s="117"/>
      <c r="G15" s="117"/>
      <c r="H15" s="13"/>
      <c r="I15" s="13"/>
      <c r="J15" s="13"/>
      <c r="K15" s="14"/>
    </row>
    <row r="16" spans="1:11" s="27" customFormat="1" ht="29.25" customHeight="1" x14ac:dyDescent="0.2">
      <c r="A16" s="29"/>
      <c r="B16" s="30" t="s">
        <v>15</v>
      </c>
      <c r="C16" s="31"/>
      <c r="D16" s="30"/>
      <c r="E16" s="30"/>
      <c r="F16" s="31"/>
      <c r="G16" s="31"/>
      <c r="H16" s="31"/>
      <c r="I16" s="31"/>
      <c r="J16" s="31"/>
      <c r="K16" s="32"/>
    </row>
    <row r="17" spans="1:16" s="27" customFormat="1" ht="30.75" customHeight="1" x14ac:dyDescent="0.2">
      <c r="A17" s="118" t="s">
        <v>11</v>
      </c>
      <c r="B17" s="33" t="s">
        <v>26</v>
      </c>
      <c r="C17" s="34"/>
      <c r="D17" s="34"/>
      <c r="E17" s="34"/>
      <c r="F17" s="34"/>
      <c r="G17" s="34"/>
      <c r="H17" s="35"/>
      <c r="I17" s="35"/>
      <c r="J17" s="35"/>
      <c r="K17" s="36"/>
    </row>
    <row r="18" spans="1:16" s="27" customFormat="1" ht="126.75" customHeight="1" x14ac:dyDescent="0.2">
      <c r="A18" s="118"/>
      <c r="B18" s="2" t="s">
        <v>40</v>
      </c>
      <c r="C18" s="37">
        <f>D18+E18+F18</f>
        <v>1980</v>
      </c>
      <c r="D18" s="38">
        <v>1514.7079799999999</v>
      </c>
      <c r="E18" s="38">
        <v>390.84244000000001</v>
      </c>
      <c r="F18" s="38">
        <v>74.449579999999997</v>
      </c>
      <c r="G18" s="89">
        <f t="shared" ref="G18" si="1">H18+I18+J18</f>
        <v>1980</v>
      </c>
      <c r="H18" s="38">
        <v>1514.7079799999999</v>
      </c>
      <c r="I18" s="38">
        <v>390.84244000000001</v>
      </c>
      <c r="J18" s="38">
        <v>74.449579999999997</v>
      </c>
      <c r="K18" s="39" t="s">
        <v>44</v>
      </c>
    </row>
    <row r="19" spans="1:16" s="27" customFormat="1" ht="102" customHeight="1" x14ac:dyDescent="0.2">
      <c r="A19" s="118" t="s">
        <v>11</v>
      </c>
      <c r="B19" s="125" t="s">
        <v>41</v>
      </c>
      <c r="C19" s="37">
        <f>D19+E19+F19</f>
        <v>1868.87</v>
      </c>
      <c r="D19" s="38">
        <v>1429.69308</v>
      </c>
      <c r="E19" s="38">
        <v>368.90591000000001</v>
      </c>
      <c r="F19" s="38">
        <v>70.271010000000004</v>
      </c>
      <c r="G19" s="37">
        <f>H19+I19+J19</f>
        <v>1868.87</v>
      </c>
      <c r="H19" s="38">
        <v>1429.69308</v>
      </c>
      <c r="I19" s="38">
        <v>368.90591000000001</v>
      </c>
      <c r="J19" s="38">
        <v>70.271010000000004</v>
      </c>
      <c r="K19" s="39" t="s">
        <v>55</v>
      </c>
    </row>
    <row r="20" spans="1:16" s="27" customFormat="1" ht="114" customHeight="1" x14ac:dyDescent="0.2">
      <c r="A20" s="118"/>
      <c r="B20" s="126"/>
      <c r="C20" s="37">
        <f>D20+E20+F20</f>
        <v>273.33</v>
      </c>
      <c r="D20" s="38">
        <v>209.09854999999999</v>
      </c>
      <c r="E20" s="38">
        <v>53.954030000000003</v>
      </c>
      <c r="F20" s="38">
        <v>10.277419999999999</v>
      </c>
      <c r="G20" s="37">
        <f>H20+I20+J20</f>
        <v>273.33</v>
      </c>
      <c r="H20" s="38">
        <v>209.09854999999999</v>
      </c>
      <c r="I20" s="38">
        <v>53.954030000000003</v>
      </c>
      <c r="J20" s="38">
        <v>10.277419999999999</v>
      </c>
      <c r="K20" s="39" t="s">
        <v>56</v>
      </c>
    </row>
    <row r="21" spans="1:16" s="27" customFormat="1" ht="16.5" customHeight="1" x14ac:dyDescent="0.2">
      <c r="A21" s="42"/>
      <c r="B21" s="43" t="s">
        <v>42</v>
      </c>
      <c r="C21" s="37"/>
      <c r="D21" s="38"/>
      <c r="E21" s="38"/>
      <c r="F21" s="38"/>
      <c r="G21" s="40"/>
      <c r="H21" s="41"/>
      <c r="I21" s="41"/>
      <c r="J21" s="41"/>
      <c r="K21" s="39"/>
    </row>
    <row r="22" spans="1:16" s="27" customFormat="1" ht="111.75" customHeight="1" x14ac:dyDescent="0.2">
      <c r="A22" s="42" t="s">
        <v>11</v>
      </c>
      <c r="B22" s="2" t="s">
        <v>43</v>
      </c>
      <c r="C22" s="37">
        <f>D22+E22+F22</f>
        <v>292.59999999999997</v>
      </c>
      <c r="D22" s="38">
        <v>223.84018</v>
      </c>
      <c r="E22" s="38">
        <v>57.757829999999998</v>
      </c>
      <c r="F22" s="38">
        <v>11.001989999999999</v>
      </c>
      <c r="G22" s="37">
        <f>H22+I22+J22</f>
        <v>292.59999999999997</v>
      </c>
      <c r="H22" s="38">
        <v>223.84018</v>
      </c>
      <c r="I22" s="38">
        <v>57.757829999999998</v>
      </c>
      <c r="J22" s="38">
        <v>11.001989999999999</v>
      </c>
      <c r="K22" s="39" t="s">
        <v>50</v>
      </c>
    </row>
    <row r="23" spans="1:16" ht="21" customHeight="1" thickBot="1" x14ac:dyDescent="0.3">
      <c r="A23" s="22"/>
      <c r="B23" s="44" t="s">
        <v>21</v>
      </c>
      <c r="C23" s="45">
        <f>C18+C19+C22+C20</f>
        <v>4414.8</v>
      </c>
      <c r="D23" s="45">
        <f t="shared" ref="D23:J23" si="2">D18+D19+D22+D20</f>
        <v>3377.3397900000004</v>
      </c>
      <c r="E23" s="45">
        <f t="shared" si="2"/>
        <v>871.46021000000007</v>
      </c>
      <c r="F23" s="45">
        <f t="shared" si="2"/>
        <v>166.00000000000003</v>
      </c>
      <c r="G23" s="45">
        <f>G18+G19+G22+G20</f>
        <v>4414.8</v>
      </c>
      <c r="H23" s="45">
        <f t="shared" si="2"/>
        <v>3377.3397900000004</v>
      </c>
      <c r="I23" s="45">
        <f t="shared" si="2"/>
        <v>871.46021000000007</v>
      </c>
      <c r="J23" s="45">
        <f t="shared" si="2"/>
        <v>166.00000000000003</v>
      </c>
      <c r="K23" s="46"/>
      <c r="P23" s="47"/>
    </row>
    <row r="24" spans="1:16" ht="22.5" customHeight="1" x14ac:dyDescent="0.25">
      <c r="A24" s="29"/>
      <c r="B24" s="30" t="s">
        <v>16</v>
      </c>
      <c r="C24" s="31"/>
      <c r="D24" s="30"/>
      <c r="E24" s="30"/>
      <c r="F24" s="31"/>
      <c r="G24" s="31"/>
      <c r="H24" s="31"/>
      <c r="I24" s="31"/>
      <c r="J24" s="31"/>
      <c r="K24" s="32"/>
      <c r="P24" s="47"/>
    </row>
    <row r="25" spans="1:16" ht="131.25" customHeight="1" x14ac:dyDescent="0.25">
      <c r="A25" s="118" t="s">
        <v>11</v>
      </c>
      <c r="B25" s="88" t="s">
        <v>51</v>
      </c>
      <c r="C25" s="90">
        <f>D25+E25+F25</f>
        <v>1484.26323</v>
      </c>
      <c r="D25" s="91">
        <v>1174.8924</v>
      </c>
      <c r="E25" s="91">
        <v>303.15931</v>
      </c>
      <c r="F25" s="91">
        <v>6.2115200000000002</v>
      </c>
      <c r="G25" s="92">
        <f>SUM(H25:J25)</f>
        <v>1484.26323</v>
      </c>
      <c r="H25" s="91">
        <v>1174.8924</v>
      </c>
      <c r="I25" s="91">
        <v>303.15931</v>
      </c>
      <c r="J25" s="91">
        <v>6.2115200000000002</v>
      </c>
      <c r="K25" s="1" t="s">
        <v>63</v>
      </c>
      <c r="P25" s="47"/>
    </row>
    <row r="26" spans="1:16" ht="131.25" customHeight="1" x14ac:dyDescent="0.25">
      <c r="A26" s="118"/>
      <c r="B26" s="2" t="s">
        <v>54</v>
      </c>
      <c r="C26" s="90">
        <f>D26+E26+F26</f>
        <v>1712.6207999999999</v>
      </c>
      <c r="D26" s="93">
        <v>1355.6524999999999</v>
      </c>
      <c r="E26" s="93">
        <v>349.80112000000003</v>
      </c>
      <c r="F26" s="93">
        <v>7.1671800000000001</v>
      </c>
      <c r="G26" s="94">
        <f>H26+I26+J26</f>
        <v>1712.6207999999999</v>
      </c>
      <c r="H26" s="93">
        <v>1355.6524999999999</v>
      </c>
      <c r="I26" s="93">
        <v>349.80112000000003</v>
      </c>
      <c r="J26" s="93">
        <v>7.1671800000000001</v>
      </c>
      <c r="K26" s="1" t="s">
        <v>60</v>
      </c>
      <c r="P26" s="47"/>
    </row>
    <row r="27" spans="1:16" ht="108" customHeight="1" x14ac:dyDescent="0.25">
      <c r="A27" s="118"/>
      <c r="B27" s="2" t="s">
        <v>52</v>
      </c>
      <c r="C27" s="90">
        <f>D27+E27+F27</f>
        <v>526.09920999999997</v>
      </c>
      <c r="D27" s="93">
        <v>364.24574999999999</v>
      </c>
      <c r="E27" s="93">
        <v>93.986900000000006</v>
      </c>
      <c r="F27" s="93">
        <v>67.866560000000007</v>
      </c>
      <c r="G27" s="94">
        <f>H27+I27+J27</f>
        <v>526.09920999999997</v>
      </c>
      <c r="H27" s="93">
        <v>364.24574999999999</v>
      </c>
      <c r="I27" s="93">
        <v>93.986900000000006</v>
      </c>
      <c r="J27" s="93">
        <v>67.866560000000007</v>
      </c>
      <c r="K27" s="1" t="s">
        <v>57</v>
      </c>
      <c r="P27" s="47"/>
    </row>
    <row r="28" spans="1:16" ht="101.25" customHeight="1" x14ac:dyDescent="0.25">
      <c r="A28" s="118"/>
      <c r="B28" s="2" t="s">
        <v>53</v>
      </c>
      <c r="C28" s="90">
        <f>D28+E28+F28</f>
        <v>429.05757999999997</v>
      </c>
      <c r="D28" s="93">
        <v>339.62741999999997</v>
      </c>
      <c r="E28" s="93">
        <v>87.634590000000003</v>
      </c>
      <c r="F28" s="93">
        <v>1.7955700000000001</v>
      </c>
      <c r="G28" s="94">
        <f>H28+I28+J28</f>
        <v>429.05757999999997</v>
      </c>
      <c r="H28" s="93">
        <v>339.62741999999997</v>
      </c>
      <c r="I28" s="93">
        <v>87.634590000000003</v>
      </c>
      <c r="J28" s="93">
        <v>1.7955700000000001</v>
      </c>
      <c r="K28" s="1" t="s">
        <v>58</v>
      </c>
      <c r="P28" s="47"/>
    </row>
    <row r="29" spans="1:16" ht="36" customHeight="1" thickBot="1" x14ac:dyDescent="0.3">
      <c r="A29" s="22"/>
      <c r="B29" s="23" t="s">
        <v>21</v>
      </c>
      <c r="C29" s="45">
        <f>C28+C27+C26+C25</f>
        <v>4152.0408200000002</v>
      </c>
      <c r="D29" s="95">
        <f t="shared" ref="D29:F29" si="3">D28+D27+D26+D25</f>
        <v>3234.4180699999997</v>
      </c>
      <c r="E29" s="95">
        <f t="shared" si="3"/>
        <v>834.58192000000008</v>
      </c>
      <c r="F29" s="95">
        <f t="shared" si="3"/>
        <v>83.04083</v>
      </c>
      <c r="G29" s="45">
        <f>G25+G28+G27+G26</f>
        <v>4152.0408200000002</v>
      </c>
      <c r="H29" s="45">
        <f t="shared" ref="H29:J29" si="4">H25+H28+H27+H26</f>
        <v>3234.4180699999997</v>
      </c>
      <c r="I29" s="45">
        <f t="shared" si="4"/>
        <v>834.58192000000008</v>
      </c>
      <c r="J29" s="45">
        <f t="shared" si="4"/>
        <v>83.040830000000014</v>
      </c>
      <c r="K29" s="48"/>
      <c r="P29" s="47"/>
    </row>
    <row r="30" spans="1:16" ht="23.25" customHeight="1" x14ac:dyDescent="0.25">
      <c r="A30" s="29"/>
      <c r="B30" s="30" t="s">
        <v>17</v>
      </c>
      <c r="C30" s="31"/>
      <c r="D30" s="30"/>
      <c r="E30" s="30"/>
      <c r="F30" s="31"/>
      <c r="G30" s="31"/>
      <c r="H30" s="31"/>
      <c r="I30" s="31"/>
      <c r="J30" s="31"/>
      <c r="K30" s="32"/>
      <c r="P30" s="47"/>
    </row>
    <row r="31" spans="1:16" ht="162" customHeight="1" thickBot="1" x14ac:dyDescent="0.3">
      <c r="A31" s="22" t="s">
        <v>11</v>
      </c>
      <c r="B31" s="49" t="s">
        <v>69</v>
      </c>
      <c r="C31" s="50">
        <f>D31+E31+F31</f>
        <v>2366.174</v>
      </c>
      <c r="D31" s="51">
        <v>1838.6414500000001</v>
      </c>
      <c r="E31" s="51">
        <v>474.42750000000001</v>
      </c>
      <c r="F31" s="51">
        <v>53.105049999999999</v>
      </c>
      <c r="G31" s="52">
        <f>H31+I31+J31</f>
        <v>2366.174</v>
      </c>
      <c r="H31" s="51">
        <v>1838.6414500000001</v>
      </c>
      <c r="I31" s="51">
        <v>474.42750000000001</v>
      </c>
      <c r="J31" s="51">
        <v>53.105049999999999</v>
      </c>
      <c r="K31" s="53" t="s">
        <v>71</v>
      </c>
      <c r="P31" s="47"/>
    </row>
    <row r="32" spans="1:16" ht="18.75" customHeight="1" x14ac:dyDescent="0.25">
      <c r="A32" s="54"/>
      <c r="B32" s="30" t="s">
        <v>24</v>
      </c>
      <c r="C32" s="31"/>
      <c r="D32" s="30"/>
      <c r="E32" s="30"/>
      <c r="F32" s="31"/>
      <c r="G32" s="31"/>
      <c r="H32" s="31"/>
      <c r="I32" s="31"/>
      <c r="J32" s="31"/>
      <c r="K32" s="32"/>
    </row>
    <row r="33" spans="1:14" ht="181.5" customHeight="1" thickBot="1" x14ac:dyDescent="0.3">
      <c r="A33" s="54"/>
      <c r="B33" s="49" t="s">
        <v>39</v>
      </c>
      <c r="C33" s="106">
        <f>D33+E33+F33</f>
        <v>989.6</v>
      </c>
      <c r="D33" s="107">
        <v>784.95646999999997</v>
      </c>
      <c r="E33" s="107">
        <v>202.54353</v>
      </c>
      <c r="F33" s="107">
        <v>2.1</v>
      </c>
      <c r="G33" s="52">
        <f>H33+I33+J33</f>
        <v>989.6</v>
      </c>
      <c r="H33" s="107">
        <v>784.95646999999997</v>
      </c>
      <c r="I33" s="107">
        <v>202.54353</v>
      </c>
      <c r="J33" s="107">
        <v>2.1</v>
      </c>
      <c r="K33" s="53" t="s">
        <v>70</v>
      </c>
    </row>
    <row r="34" spans="1:14" ht="20.25" customHeight="1" x14ac:dyDescent="0.25">
      <c r="A34" s="29"/>
      <c r="B34" s="30" t="s">
        <v>23</v>
      </c>
      <c r="C34" s="31"/>
      <c r="D34" s="30"/>
      <c r="E34" s="30"/>
      <c r="F34" s="31"/>
      <c r="G34" s="31"/>
      <c r="H34" s="31"/>
      <c r="I34" s="31"/>
      <c r="J34" s="31"/>
      <c r="K34" s="32"/>
    </row>
    <row r="35" spans="1:14" ht="163.5" customHeight="1" thickBot="1" x14ac:dyDescent="0.3">
      <c r="A35" s="42" t="s">
        <v>11</v>
      </c>
      <c r="B35" s="108" t="s">
        <v>36</v>
      </c>
      <c r="C35" s="109">
        <f>D35+E35+F35</f>
        <v>1791.1599999999999</v>
      </c>
      <c r="D35" s="4">
        <v>1354.97397</v>
      </c>
      <c r="E35" s="4">
        <v>349.62603000000001</v>
      </c>
      <c r="F35" s="113">
        <v>86.56</v>
      </c>
      <c r="G35" s="109">
        <f>H35+I35+J35</f>
        <v>1791.1599999999999</v>
      </c>
      <c r="H35" s="4">
        <v>1354.97</v>
      </c>
      <c r="I35" s="4">
        <v>349.63</v>
      </c>
      <c r="J35" s="4">
        <f>14.6+71.96</f>
        <v>86.559999999999988</v>
      </c>
      <c r="K35" s="1" t="s">
        <v>68</v>
      </c>
    </row>
    <row r="36" spans="1:14" ht="24" customHeight="1" x14ac:dyDescent="0.25">
      <c r="A36" s="29"/>
      <c r="B36" s="30" t="s">
        <v>18</v>
      </c>
      <c r="C36" s="31"/>
      <c r="D36" s="30"/>
      <c r="E36" s="30"/>
      <c r="F36" s="31"/>
      <c r="G36" s="31"/>
      <c r="H36" s="31"/>
      <c r="I36" s="31"/>
      <c r="J36" s="31"/>
      <c r="K36" s="32"/>
    </row>
    <row r="37" spans="1:14" ht="144.75" customHeight="1" thickBot="1" x14ac:dyDescent="0.3">
      <c r="A37" s="42" t="s">
        <v>11</v>
      </c>
      <c r="B37" s="96" t="s">
        <v>35</v>
      </c>
      <c r="C37" s="3">
        <f>D37+E37+F37</f>
        <v>2182.9</v>
      </c>
      <c r="D37" s="4">
        <v>1716.5706299999999</v>
      </c>
      <c r="E37" s="4">
        <v>442.92937000000001</v>
      </c>
      <c r="F37" s="4">
        <v>23.4</v>
      </c>
      <c r="G37" s="55">
        <f>H37+I37+J37</f>
        <v>2182.9</v>
      </c>
      <c r="H37" s="4">
        <v>1716.5706299999999</v>
      </c>
      <c r="I37" s="4">
        <v>442.92937000000001</v>
      </c>
      <c r="J37" s="4">
        <v>23.4</v>
      </c>
      <c r="K37" s="1" t="s">
        <v>64</v>
      </c>
    </row>
    <row r="38" spans="1:14" ht="31.5" customHeight="1" x14ac:dyDescent="0.25">
      <c r="A38" s="29"/>
      <c r="B38" s="30" t="s">
        <v>31</v>
      </c>
      <c r="C38" s="31"/>
      <c r="D38" s="31"/>
      <c r="E38" s="31"/>
      <c r="F38" s="31"/>
      <c r="G38" s="31"/>
      <c r="H38" s="31"/>
      <c r="I38" s="31"/>
      <c r="J38" s="31"/>
      <c r="K38" s="32"/>
    </row>
    <row r="39" spans="1:14" ht="142.5" customHeight="1" thickBot="1" x14ac:dyDescent="0.3">
      <c r="A39" s="42" t="s">
        <v>11</v>
      </c>
      <c r="B39" s="96" t="s">
        <v>66</v>
      </c>
      <c r="C39" s="55">
        <f>D39+E39+F39</f>
        <v>1105.2</v>
      </c>
      <c r="D39" s="97">
        <v>874.77934000000005</v>
      </c>
      <c r="E39" s="97">
        <v>225.72066000000001</v>
      </c>
      <c r="F39" s="97">
        <v>4.7</v>
      </c>
      <c r="G39" s="98">
        <f>H39+I39+J39</f>
        <v>1105.2</v>
      </c>
      <c r="H39" s="97">
        <v>874.77934000000005</v>
      </c>
      <c r="I39" s="97">
        <v>225.72066000000001</v>
      </c>
      <c r="J39" s="97">
        <v>4.7</v>
      </c>
      <c r="K39" s="1" t="s">
        <v>67</v>
      </c>
    </row>
    <row r="40" spans="1:14" ht="24" customHeight="1" x14ac:dyDescent="0.25">
      <c r="A40" s="29"/>
      <c r="B40" s="30" t="s">
        <v>19</v>
      </c>
      <c r="C40" s="31"/>
      <c r="D40" s="31"/>
      <c r="E40" s="31"/>
      <c r="F40" s="31"/>
      <c r="G40" s="31"/>
      <c r="H40" s="31"/>
      <c r="I40" s="31"/>
      <c r="J40" s="31"/>
      <c r="K40" s="32"/>
    </row>
    <row r="41" spans="1:14" ht="128.25" customHeight="1" x14ac:dyDescent="0.25">
      <c r="A41" s="84" t="s">
        <v>11</v>
      </c>
      <c r="B41" s="56" t="s">
        <v>34</v>
      </c>
      <c r="C41" s="99">
        <f>D41+E41+F41</f>
        <v>1087.9000000000001</v>
      </c>
      <c r="D41" s="57">
        <v>855.46343999999999</v>
      </c>
      <c r="E41" s="57">
        <v>220.73656</v>
      </c>
      <c r="F41" s="57">
        <v>11.7</v>
      </c>
      <c r="G41" s="58">
        <f>H41+I41+J41</f>
        <v>1087.9000000000001</v>
      </c>
      <c r="H41" s="57">
        <v>855.46343999999999</v>
      </c>
      <c r="I41" s="57">
        <v>220.73656</v>
      </c>
      <c r="J41" s="57">
        <v>11.7</v>
      </c>
      <c r="K41" s="53" t="s">
        <v>65</v>
      </c>
    </row>
    <row r="42" spans="1:14" ht="19.5" thickBot="1" x14ac:dyDescent="0.3">
      <c r="A42" s="22"/>
      <c r="B42" s="23" t="s">
        <v>13</v>
      </c>
      <c r="C42" s="59">
        <f t="shared" ref="C42:J42" si="5">C41+C39+C37+C31+C29+C23+C35+C33</f>
        <v>18089.774819999999</v>
      </c>
      <c r="D42" s="59">
        <f t="shared" si="5"/>
        <v>14037.143159999998</v>
      </c>
      <c r="E42" s="59">
        <f t="shared" si="5"/>
        <v>3622.0257800000004</v>
      </c>
      <c r="F42" s="59">
        <f t="shared" si="5"/>
        <v>430.60588000000001</v>
      </c>
      <c r="G42" s="59">
        <f>G41+G39+G37+G31+G29+G23+G35+G33</f>
        <v>18089.774819999999</v>
      </c>
      <c r="H42" s="59">
        <f t="shared" si="5"/>
        <v>14037.139189999998</v>
      </c>
      <c r="I42" s="59">
        <f t="shared" si="5"/>
        <v>3622.0297500000006</v>
      </c>
      <c r="J42" s="59">
        <f t="shared" si="5"/>
        <v>430.60588000000001</v>
      </c>
      <c r="K42" s="46"/>
    </row>
    <row r="43" spans="1:14" ht="18.75" x14ac:dyDescent="0.25">
      <c r="A43" s="60" t="s">
        <v>9</v>
      </c>
      <c r="B43" s="61" t="s">
        <v>37</v>
      </c>
      <c r="C43" s="62"/>
      <c r="D43" s="62"/>
      <c r="E43" s="62"/>
      <c r="F43" s="62"/>
      <c r="G43" s="62"/>
      <c r="H43" s="63"/>
      <c r="I43" s="63"/>
      <c r="J43" s="63"/>
      <c r="K43" s="64"/>
    </row>
    <row r="44" spans="1:14" ht="37.5" x14ac:dyDescent="0.25">
      <c r="A44" s="12" t="s">
        <v>8</v>
      </c>
      <c r="B44" s="86" t="s">
        <v>27</v>
      </c>
      <c r="C44" s="87"/>
      <c r="D44" s="87"/>
      <c r="E44" s="87"/>
      <c r="F44" s="87"/>
      <c r="G44" s="87"/>
      <c r="H44" s="13"/>
      <c r="I44" s="13"/>
      <c r="J44" s="13"/>
      <c r="K44" s="14"/>
    </row>
    <row r="45" spans="1:14" ht="22.5" customHeight="1" x14ac:dyDescent="0.25">
      <c r="A45" s="65"/>
      <c r="B45" s="66" t="s">
        <v>17</v>
      </c>
      <c r="C45" s="67"/>
      <c r="D45" s="67"/>
      <c r="E45" s="67"/>
      <c r="F45" s="67"/>
      <c r="G45" s="67"/>
      <c r="H45" s="67"/>
      <c r="I45" s="67"/>
      <c r="J45" s="67"/>
      <c r="K45" s="68"/>
      <c r="N45" s="69"/>
    </row>
    <row r="46" spans="1:14" ht="111" thickBot="1" x14ac:dyDescent="0.3">
      <c r="A46" s="70"/>
      <c r="B46" s="100" t="s">
        <v>28</v>
      </c>
      <c r="C46" s="114">
        <f>D46+E46+F46</f>
        <v>153450.50086999999</v>
      </c>
      <c r="D46" s="101">
        <v>0</v>
      </c>
      <c r="E46" s="112">
        <v>153182.77614999999</v>
      </c>
      <c r="F46" s="102">
        <v>267.72471999999999</v>
      </c>
      <c r="G46" s="103">
        <f>H46+I46+J46</f>
        <v>141707.45600000001</v>
      </c>
      <c r="H46" s="104">
        <v>0</v>
      </c>
      <c r="I46" s="104">
        <v>141481.58704000001</v>
      </c>
      <c r="J46" s="104">
        <v>225.86895999999999</v>
      </c>
      <c r="K46" s="71" t="s">
        <v>75</v>
      </c>
    </row>
    <row r="47" spans="1:14" ht="19.5" thickBot="1" x14ac:dyDescent="0.3">
      <c r="A47" s="70"/>
      <c r="B47" s="72" t="s">
        <v>21</v>
      </c>
      <c r="C47" s="73">
        <f t="shared" ref="C47:J47" si="6">C46</f>
        <v>153450.50086999999</v>
      </c>
      <c r="D47" s="73">
        <f t="shared" si="6"/>
        <v>0</v>
      </c>
      <c r="E47" s="73">
        <f t="shared" si="6"/>
        <v>153182.77614999999</v>
      </c>
      <c r="F47" s="73">
        <f t="shared" si="6"/>
        <v>267.72471999999999</v>
      </c>
      <c r="G47" s="73">
        <f t="shared" si="6"/>
        <v>141707.45600000001</v>
      </c>
      <c r="H47" s="73">
        <f t="shared" si="6"/>
        <v>0</v>
      </c>
      <c r="I47" s="73">
        <f t="shared" si="6"/>
        <v>141481.58704000001</v>
      </c>
      <c r="J47" s="73">
        <f t="shared" si="6"/>
        <v>225.86895999999999</v>
      </c>
      <c r="K47" s="71"/>
    </row>
    <row r="48" spans="1:14" ht="32.25" customHeight="1" x14ac:dyDescent="0.25">
      <c r="A48" s="74" t="s">
        <v>7</v>
      </c>
      <c r="B48" s="72" t="s">
        <v>12</v>
      </c>
      <c r="C48" s="75"/>
      <c r="D48" s="75"/>
      <c r="E48" s="75"/>
      <c r="F48" s="75"/>
      <c r="G48" s="75"/>
      <c r="H48" s="75"/>
      <c r="I48" s="75"/>
      <c r="J48" s="75"/>
      <c r="K48" s="76"/>
    </row>
    <row r="49" spans="1:11" ht="36.75" customHeight="1" thickBot="1" x14ac:dyDescent="0.3">
      <c r="A49" s="12" t="s">
        <v>8</v>
      </c>
      <c r="B49" s="119" t="s">
        <v>20</v>
      </c>
      <c r="C49" s="120"/>
      <c r="D49" s="120"/>
      <c r="E49" s="120"/>
      <c r="F49" s="120"/>
      <c r="G49" s="120"/>
      <c r="H49" s="120"/>
      <c r="I49" s="120"/>
      <c r="J49" s="120"/>
      <c r="K49" s="121"/>
    </row>
    <row r="50" spans="1:11" ht="28.5" customHeight="1" x14ac:dyDescent="0.25">
      <c r="A50" s="77" t="s">
        <v>9</v>
      </c>
      <c r="B50" s="122" t="s">
        <v>25</v>
      </c>
      <c r="C50" s="123"/>
      <c r="D50" s="123"/>
      <c r="E50" s="123"/>
      <c r="F50" s="123"/>
      <c r="G50" s="123"/>
      <c r="H50" s="123"/>
      <c r="I50" s="123"/>
      <c r="J50" s="123"/>
      <c r="K50" s="124"/>
    </row>
    <row r="51" spans="1:11" ht="129" customHeight="1" x14ac:dyDescent="0.25">
      <c r="A51" s="118" t="s">
        <v>11</v>
      </c>
      <c r="B51" s="105" t="s">
        <v>32</v>
      </c>
      <c r="C51" s="115">
        <f t="shared" ref="C51" si="7">D51+E51+F51</f>
        <v>13078.1661</v>
      </c>
      <c r="D51" s="57">
        <v>960.52210000000002</v>
      </c>
      <c r="E51" s="57">
        <v>10417.4822</v>
      </c>
      <c r="F51" s="57">
        <v>1700.1618000000001</v>
      </c>
      <c r="G51" s="58">
        <f>H51+I51+J51</f>
        <v>13078.165510000001</v>
      </c>
      <c r="H51" s="57">
        <v>960.52210000000002</v>
      </c>
      <c r="I51" s="57">
        <v>10417.4822</v>
      </c>
      <c r="J51" s="57">
        <v>1700.16121</v>
      </c>
      <c r="K51" s="36" t="s">
        <v>72</v>
      </c>
    </row>
    <row r="52" spans="1:11" ht="42" hidden="1" customHeight="1" x14ac:dyDescent="0.25">
      <c r="A52" s="118"/>
      <c r="B52" s="56"/>
      <c r="C52" s="58"/>
      <c r="D52" s="57"/>
      <c r="E52" s="57"/>
      <c r="F52" s="57"/>
      <c r="G52" s="58"/>
      <c r="H52" s="57"/>
      <c r="I52" s="57"/>
      <c r="J52" s="57"/>
      <c r="K52" s="53"/>
    </row>
    <row r="53" spans="1:11" ht="25.5" customHeight="1" thickBot="1" x14ac:dyDescent="0.3">
      <c r="A53" s="22"/>
      <c r="B53" s="23" t="s">
        <v>21</v>
      </c>
      <c r="C53" s="45">
        <f>C52+C51</f>
        <v>13078.1661</v>
      </c>
      <c r="D53" s="45">
        <f t="shared" ref="D53:F53" si="8">D52+D51</f>
        <v>960.52210000000002</v>
      </c>
      <c r="E53" s="45">
        <f t="shared" si="8"/>
        <v>10417.4822</v>
      </c>
      <c r="F53" s="45">
        <f t="shared" si="8"/>
        <v>1700.1618000000001</v>
      </c>
      <c r="G53" s="45">
        <f>G51+G52</f>
        <v>13078.165510000001</v>
      </c>
      <c r="H53" s="45">
        <f>H51+H52</f>
        <v>960.52210000000002</v>
      </c>
      <c r="I53" s="45">
        <f>I51+I52</f>
        <v>10417.4822</v>
      </c>
      <c r="J53" s="45">
        <f>J51+J52</f>
        <v>1700.16121</v>
      </c>
      <c r="K53" s="46"/>
    </row>
    <row r="54" spans="1:11" ht="25.5" customHeight="1" thickBot="1" x14ac:dyDescent="0.3">
      <c r="A54" s="12" t="s">
        <v>8</v>
      </c>
      <c r="B54" s="119" t="s">
        <v>29</v>
      </c>
      <c r="C54" s="120"/>
      <c r="D54" s="120"/>
      <c r="E54" s="120"/>
      <c r="F54" s="120"/>
      <c r="G54" s="120"/>
      <c r="H54" s="120"/>
      <c r="I54" s="120"/>
      <c r="J54" s="120"/>
      <c r="K54" s="121"/>
    </row>
    <row r="55" spans="1:11" ht="25.5" customHeight="1" x14ac:dyDescent="0.25">
      <c r="A55" s="77" t="s">
        <v>9</v>
      </c>
      <c r="B55" s="122" t="s">
        <v>25</v>
      </c>
      <c r="C55" s="123"/>
      <c r="D55" s="123"/>
      <c r="E55" s="123"/>
      <c r="F55" s="123"/>
      <c r="G55" s="123"/>
      <c r="H55" s="123"/>
      <c r="I55" s="123"/>
      <c r="J55" s="123"/>
      <c r="K55" s="124"/>
    </row>
    <row r="56" spans="1:11" ht="99.75" customHeight="1" x14ac:dyDescent="0.25">
      <c r="A56" s="78" t="s">
        <v>11</v>
      </c>
      <c r="B56" s="105" t="s">
        <v>33</v>
      </c>
      <c r="C56" s="99">
        <f t="shared" ref="C56" si="9">D56+E56+F56</f>
        <v>3602.5</v>
      </c>
      <c r="D56" s="57">
        <v>3458.3985899999998</v>
      </c>
      <c r="E56" s="57">
        <v>144.10140999999999</v>
      </c>
      <c r="F56" s="57">
        <v>0</v>
      </c>
      <c r="G56" s="99">
        <f>H56+I56+J56</f>
        <v>3602.35</v>
      </c>
      <c r="H56" s="99">
        <v>3458.2539099999999</v>
      </c>
      <c r="I56" s="99">
        <v>144.09609</v>
      </c>
      <c r="J56" s="57">
        <v>0</v>
      </c>
      <c r="K56" s="53" t="s">
        <v>61</v>
      </c>
    </row>
    <row r="57" spans="1:11" ht="34.5" customHeight="1" thickBot="1" x14ac:dyDescent="0.3">
      <c r="A57" s="78"/>
      <c r="B57" s="44" t="s">
        <v>13</v>
      </c>
      <c r="C57" s="79">
        <f t="shared" ref="C57:J57" si="10">C53+C42+C47+C56+C12</f>
        <v>188377.19278999997</v>
      </c>
      <c r="D57" s="80">
        <f t="shared" si="10"/>
        <v>18606.063849999999</v>
      </c>
      <c r="E57" s="80">
        <f t="shared" si="10"/>
        <v>167372.63653999998</v>
      </c>
      <c r="F57" s="80">
        <f t="shared" si="10"/>
        <v>2398.4924000000001</v>
      </c>
      <c r="G57" s="79">
        <f>G53+G42+G47+G56+G12</f>
        <v>176633.99733000001</v>
      </c>
      <c r="H57" s="80">
        <f>H53+H42+H47+H56+H12</f>
        <v>18605.915199999999</v>
      </c>
      <c r="I57" s="80">
        <f t="shared" si="10"/>
        <v>155671.44608000002</v>
      </c>
      <c r="J57" s="80">
        <f t="shared" si="10"/>
        <v>2356.6360499999996</v>
      </c>
      <c r="K57" s="81"/>
    </row>
    <row r="58" spans="1:11" ht="107.25" customHeight="1" x14ac:dyDescent="0.25">
      <c r="D58" s="82"/>
      <c r="E58" s="82"/>
      <c r="F58" s="82"/>
      <c r="J58" s="5" t="s">
        <v>22</v>
      </c>
    </row>
    <row r="59" spans="1:11" ht="27" customHeight="1" x14ac:dyDescent="0.25"/>
    <row r="60" spans="1:11" ht="18.75" x14ac:dyDescent="0.3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</row>
    <row r="61" spans="1:11" ht="18.75" x14ac:dyDescent="0.3">
      <c r="A61" s="83"/>
      <c r="B61" s="83"/>
      <c r="C61" s="83"/>
      <c r="D61" s="83"/>
      <c r="E61" s="83"/>
      <c r="F61" s="83"/>
      <c r="G61" s="83"/>
      <c r="H61" s="83"/>
      <c r="I61" s="83"/>
      <c r="J61" s="83"/>
      <c r="K61" s="83"/>
    </row>
    <row r="62" spans="1:11" s="83" customFormat="1" ht="18.75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 s="83" customFormat="1" ht="18.75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</row>
  </sheetData>
  <mergeCells count="20">
    <mergeCell ref="B4:B5"/>
    <mergeCell ref="C4:F4"/>
    <mergeCell ref="G4:J4"/>
    <mergeCell ref="K4:K5"/>
    <mergeCell ref="H1:I1"/>
    <mergeCell ref="A2:K2"/>
    <mergeCell ref="A3:K3"/>
    <mergeCell ref="A4:A5"/>
    <mergeCell ref="B7:G7"/>
    <mergeCell ref="A51:A52"/>
    <mergeCell ref="B54:K54"/>
    <mergeCell ref="B55:K55"/>
    <mergeCell ref="B14:G14"/>
    <mergeCell ref="B15:G15"/>
    <mergeCell ref="A17:A18"/>
    <mergeCell ref="A25:A28"/>
    <mergeCell ref="B49:K49"/>
    <mergeCell ref="B50:K50"/>
    <mergeCell ref="B19:B20"/>
    <mergeCell ref="A19:A20"/>
  </mergeCells>
  <pageMargins left="0.15748031496062992" right="0.15748031496062992" top="0.19685039370078741" bottom="0" header="0.15748031496062992" footer="0.15748031496062992"/>
  <pageSetup paperSize="9" scale="40" fitToHeight="3" orientation="landscape" r:id="rId1"/>
  <rowBreaks count="2" manualBreakCount="2">
    <brk id="25" max="10" man="1"/>
    <brk id="3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УМРИО </vt:lpstr>
      <vt:lpstr>'УМРИО '!Заголовки_для_печати</vt:lpstr>
      <vt:lpstr>'УМРИО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nagornaya</dc:creator>
  <cp:lastModifiedBy>Пользователь</cp:lastModifiedBy>
  <cp:lastPrinted>2023-11-30T00:18:11Z</cp:lastPrinted>
  <dcterms:created xsi:type="dcterms:W3CDTF">2020-04-17T08:24:04Z</dcterms:created>
  <dcterms:modified xsi:type="dcterms:W3CDTF">2024-04-16T07:52:29Z</dcterms:modified>
</cp:coreProperties>
</file>