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2021 год\Нац.проекты\"/>
    </mc:Choice>
  </mc:AlternateContent>
  <bookViews>
    <workbookView xWindow="0" yWindow="0" windowWidth="28800" windowHeight="12315"/>
  </bookViews>
  <sheets>
    <sheet name="УРМО (3)" sheetId="3" r:id="rId1"/>
  </sheets>
  <definedNames>
    <definedName name="_xlnm.Print_Titles" localSheetId="0">'УРМО (3)'!$4:$5</definedName>
    <definedName name="_xlnm.Print_Area" localSheetId="0">'УРМО (3)'!$A$1:$K$66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3" i="3" l="1"/>
  <c r="I13" i="3"/>
  <c r="H13" i="3"/>
  <c r="F13" i="3"/>
  <c r="E13" i="3"/>
  <c r="D13" i="3"/>
  <c r="G9" i="3"/>
  <c r="C9" i="3"/>
  <c r="J62" i="3" l="1"/>
  <c r="I62" i="3"/>
  <c r="H62" i="3"/>
  <c r="J65" i="3" l="1"/>
  <c r="I65" i="3"/>
  <c r="H65" i="3"/>
  <c r="C62" i="3" l="1"/>
  <c r="C21" i="3" l="1"/>
  <c r="F65" i="3" l="1"/>
  <c r="E65" i="3"/>
  <c r="D65" i="3"/>
  <c r="G64" i="3"/>
  <c r="C64" i="3"/>
  <c r="G63" i="3"/>
  <c r="C63" i="3"/>
  <c r="G62" i="3"/>
  <c r="G54" i="3"/>
  <c r="C54" i="3"/>
  <c r="J50" i="3"/>
  <c r="I50" i="3"/>
  <c r="H50" i="3"/>
  <c r="F50" i="3"/>
  <c r="E50" i="3"/>
  <c r="D50" i="3"/>
  <c r="G49" i="3"/>
  <c r="G50" i="3" s="1"/>
  <c r="C49" i="3"/>
  <c r="C50" i="3" s="1"/>
  <c r="G44" i="3"/>
  <c r="C44" i="3"/>
  <c r="G42" i="3"/>
  <c r="C42" i="3"/>
  <c r="G40" i="3"/>
  <c r="C40" i="3"/>
  <c r="G38" i="3"/>
  <c r="C38" i="3"/>
  <c r="G36" i="3"/>
  <c r="C36" i="3"/>
  <c r="G34" i="3"/>
  <c r="C34" i="3"/>
  <c r="G32" i="3"/>
  <c r="C32" i="3"/>
  <c r="G30" i="3"/>
  <c r="C30" i="3"/>
  <c r="J28" i="3"/>
  <c r="I28" i="3"/>
  <c r="H28" i="3"/>
  <c r="F28" i="3"/>
  <c r="E28" i="3"/>
  <c r="D28" i="3"/>
  <c r="G27" i="3"/>
  <c r="C27" i="3"/>
  <c r="G26" i="3"/>
  <c r="C26" i="3"/>
  <c r="G25" i="3"/>
  <c r="C25" i="3"/>
  <c r="G24" i="3"/>
  <c r="C24" i="3"/>
  <c r="J22" i="3"/>
  <c r="I22" i="3"/>
  <c r="H22" i="3"/>
  <c r="F22" i="3"/>
  <c r="E22" i="3"/>
  <c r="D22" i="3"/>
  <c r="G21" i="3"/>
  <c r="G20" i="3"/>
  <c r="C20" i="3"/>
  <c r="G19" i="3"/>
  <c r="C19" i="3"/>
  <c r="G18" i="3"/>
  <c r="C18" i="3"/>
  <c r="C22" i="3" s="1"/>
  <c r="G12" i="3"/>
  <c r="G13" i="3" s="1"/>
  <c r="C12" i="3"/>
  <c r="C13" i="3" s="1"/>
  <c r="G22" i="3" l="1"/>
  <c r="E45" i="3"/>
  <c r="G65" i="3"/>
  <c r="D45" i="3"/>
  <c r="F45" i="3"/>
  <c r="F66" i="3" s="1"/>
  <c r="C65" i="3"/>
  <c r="C66" i="3" s="1"/>
  <c r="J45" i="3"/>
  <c r="J66" i="3" s="1"/>
  <c r="E66" i="3"/>
  <c r="C28" i="3"/>
  <c r="G28" i="3"/>
  <c r="H45" i="3"/>
  <c r="H66" i="3" s="1"/>
  <c r="G45" i="3"/>
  <c r="D66" i="3"/>
  <c r="C45" i="3"/>
  <c r="I45" i="3"/>
  <c r="I66" i="3" s="1"/>
  <c r="G66" i="3" l="1"/>
</calcChain>
</file>

<file path=xl/sharedStrings.xml><?xml version="1.0" encoding="utf-8"?>
<sst xmlns="http://schemas.openxmlformats.org/spreadsheetml/2006/main" count="131" uniqueCount="88">
  <si>
    <t xml:space="preserve">Наименование  мероприятия в рамках национального проекта, регионального проекта, государственной программы Иркутской области 
</t>
  </si>
  <si>
    <t>Финансирование 
тыс. руб. (План)</t>
  </si>
  <si>
    <t xml:space="preserve">Текущее состояние реализации мероприятия </t>
  </si>
  <si>
    <t>Всего</t>
  </si>
  <si>
    <t>федеральный бюджет</t>
  </si>
  <si>
    <t>областной бюджет</t>
  </si>
  <si>
    <t>местный бюджет</t>
  </si>
  <si>
    <t>НП</t>
  </si>
  <si>
    <t>РП</t>
  </si>
  <si>
    <t>ГП</t>
  </si>
  <si>
    <t>Жилье и городская среда</t>
  </si>
  <si>
    <t>мероприятия МП</t>
  </si>
  <si>
    <t>Демография</t>
  </si>
  <si>
    <t>Культура</t>
  </si>
  <si>
    <t>Образование</t>
  </si>
  <si>
    <t>ВСЕГО</t>
  </si>
  <si>
    <t>Основное мероприятия предусмотренные п. __ муниципальной программы ________________________: 1.                                                                                               2.                                                                                                итд.</t>
  </si>
  <si>
    <t>"Формирование комфортной городской среды"</t>
  </si>
  <si>
    <t>Государственная программа Иркутской области "Формирование современной городской среды" на 2018-2024 годы</t>
  </si>
  <si>
    <t>Белореченское муниципальное образование</t>
  </si>
  <si>
    <t>Мишелевское муниципальное образование</t>
  </si>
  <si>
    <t>Тайтурское муниципальное образование</t>
  </si>
  <si>
    <t>Железнодорожное муниципальное образование</t>
  </si>
  <si>
    <t>Новожилкинское муниципальное образование</t>
  </si>
  <si>
    <t>Новомальтинское муниципальное образование</t>
  </si>
  <si>
    <t>Раздольинское муниципальное образование</t>
  </si>
  <si>
    <t>Сосновское муниципальное образование</t>
  </si>
  <si>
    <t xml:space="preserve"> "Успех каждого ребенка" </t>
  </si>
  <si>
    <t xml:space="preserve"> "Финансовая поддержка семей при рождении детей"     </t>
  </si>
  <si>
    <t>Итого</t>
  </si>
  <si>
    <t>Основное мероприятие предусмотренное по муниципальной программе "Развитие системы образования Усольского района": 1.Питание малоимущим семьям</t>
  </si>
  <si>
    <t>"Социальная поддержка населения"</t>
  </si>
  <si>
    <t xml:space="preserve">Основное мероприятие предусмотренное п. муниципальной программы "Формирование современной городской среды Тайтурского муниципального образования" на 2018-2024 годы: 1.Благоустройство общественной территории Набережная (дамба)  в р.п.Тайтурка, ул.Пеньковского, Усольского района.                                                                                                                                                          </t>
  </si>
  <si>
    <t xml:space="preserve">  </t>
  </si>
  <si>
    <t>Среднинское муниципальное образование</t>
  </si>
  <si>
    <t>Большееланское муниципальное образование</t>
  </si>
  <si>
    <t>Основные мероприятия предусмотренные муниципальной программой "Развитие муниципального хозяйства сельского поселения Новожилкинского муниципального образования " на 2021-2025 годы, подпрограммой №3 "Благоустройство населённых пунктов"
1. Работы по благоустройству сквера по ул. Ленина с. Новожилкино, Усольский район, Иркутская область</t>
  </si>
  <si>
    <t xml:space="preserve">Основное мероприятия предусмотренные п. муниципальной программы "Формирование современной городской среды" на период 2018-2024 годы: 1. Благоустройство территории общего пользования с. Сосновка ул. Лесная 2 Г (автопарковка).                                                                                               </t>
  </si>
  <si>
    <t xml:space="preserve">Основное мероприятие предусмотренно по муниципальной программе "Формирование современной городской среды сельского поселения Новомальтинского муниципального образования на 2018-2024 годы": 1. Благоустройство общественной территории  "Зоны мемориала Памяти погибшим воинам ВОВ"  2 этап. </t>
  </si>
  <si>
    <t>Основное мероприятие предусмотренное муниципальной программой "Формирование современной городской среды Раздольинского муниципального образования" на 2018 - 2024 годы: 1. Благоустройство общественных территорий  многофункциональной площадки п. Раздолье, ул. Пролетарская 21а</t>
  </si>
  <si>
    <t xml:space="preserve">Основные мероприятия предусмотренные муниципальной программой "Формирование комфортной городской среды на территории сельского поселения Большееланского муниципального образования" на 2018 - 2024 годы: 1. Устройство парка в д. Большежилкина, Усольский район, Иркутская область                                                                                         </t>
  </si>
  <si>
    <t>Основное мероприятия предусмотренное п. муниципальной программы "Формирование современной городской среды городского поселения Среднинского муниципального образования" на 2018-2022 годы: 1. Благоустройство футбольного поля возле Дос 47 (устройство и  освещение спортивной площадки для трех видов спорта) р.п. Средний, Усольский район, Иркутская область</t>
  </si>
  <si>
    <t>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1. Капитальный ремонт спортивного зала здания МБОУ "Мишелевская СОШ №19", расположенного по адресу: Иркутская область, Усольский район, р.п. Мишелевка, ул. Тимирязева, д.42</t>
  </si>
  <si>
    <t xml:space="preserve">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2.   Капитальный ремонт спортивного зала здания МБОУ "Холмушинская ООШ",  расположенного по адресу:  Иркутская область, Усольский район, с. Холмушино, ул. Школьная, 1                                                         </t>
  </si>
  <si>
    <t>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3.  Капитальный ремонт спортивного зала здания МБОУ "Новожилкинская СОШ",  расположенного по адресу:  Иркутская область, Усольский район, с. Новожилкино, ул. Мира, 12</t>
  </si>
  <si>
    <t xml:space="preserve">Информация о ходе реализации национальных проектов на территории Усольского района в 2021 году  </t>
  </si>
  <si>
    <t xml:space="preserve">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1.  Благоустройство детской спортивно-игровой зоны "Ромашка" в  с. Мальта Усольского района Иркутской области                                                                                            </t>
  </si>
  <si>
    <t xml:space="preserve">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2.    Благоустройство детской спортивно-игровой площадки в районе жилых домов №17,18,19 р.п.Белореченский Усольского района Иркутской области                                                                                                                                                                               </t>
  </si>
  <si>
    <t>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4.   Выполнение работ по благоустройству детской спортивно-игровой зоны "Ромашка" в с.Мальта Усольского района Иркутской области (приобретение и установка игрового и спортивного оборудования)</t>
  </si>
  <si>
    <t>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3.   Выполнение работ по благоустройству детской спортивно-игровой зоны "Ромашка" в с. Мальта Усольского района Иркутской области (приобретение и установка качели)</t>
  </si>
  <si>
    <t>Основное мероприятие "Благоустройство дворовой территории р.п. Мишелевка ул. Гайдара, 21 ул. Молодежная, 2", предусмотренное п. 1 р. 4 муниципальной программы Муниципальная программа "Формирование комфортной городской среды городского поселения Мишелевского муниципального образования на 2018-2024 годы" : 1. укладка асфальта;  2. устройство освещения; 3. установка малых архитектурных форм (скамейки, урны)</t>
  </si>
  <si>
    <t xml:space="preserve">Согласно Распоряжения Министерства социального развития, опеки и попечительства Иркутской области  № 53-30/21-мр от 26.01.2021 года "О внесении изменений в распоряжение министерства социального развития, опеки и попечительства Иркутской области  № 53-485/20-мр от 29.12.2021 года" питание малоимущим семьям не является национальным проектом и учет операций по перечислению субвенции необходимо осуществлять по областному КБК. Уведомлением Министерства социального развития, опеки и попечительства Иркутской области  № 6072 от 27.01.2021 года (субвенция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 лимиты уменьшены с КБК национального проекта и уведомлением № 6085 от 27.01.2021 г. лимиты доведены по областной КБК. </t>
  </si>
  <si>
    <t xml:space="preserve">Основные мероприятия предусмотренные Приложением 4 и 5 муниципальной программы "Формирование комфортной городской среды в сельском поселении Железнодорожного муниципального образования " на 2018 -2024 годы: 1. Благоустройство общественной территории военно-патриотический парк "Патриот" п. Железнодорожный, ул. Комсомольская, Усольский район, Иркутская область                                                                                           2. Благоустройство общественной дворовой территории по ул. Комсомольская 32 п. Железнодорожный (ремонт и устройство тротуара)                                                                                                                   </t>
  </si>
  <si>
    <t>"Обеспечение устойчивого сокращения непригодного для проживания жилищного фонда (Иркутская область)"</t>
  </si>
  <si>
    <t xml:space="preserve">Государственная программа Иркутской области "Доступное жилье" </t>
  </si>
  <si>
    <t xml:space="preserve">Основное мероприятие предусмотренное п. муниципальной программы "Переселение граждан, проживающих на территории городского поселения Тайтурского муниципального образования из аварийоного жилищного фонда, призаннного таковым до 1 января 2017 года, в 2019-2025 годах": приобретение 11 квартир в р.п.Тайтурка Усольского района.                                                                                                                                                          </t>
  </si>
  <si>
    <t xml:space="preserve"> "Развитие образования" </t>
  </si>
  <si>
    <t>Государственная программа Иркутской области "Развитие культуры"</t>
  </si>
  <si>
    <t>"Творческие люди"</t>
  </si>
  <si>
    <t>Основное мероприятие предусмотренное п. муниципальной программы "Досуг и социальная поддержка населения Железнодорожного муниципального образования" на 2017 -2023 годы: иные межбюджетные трансферты на государственную поддержку лучших сельских учреждений культуры на 2021 год</t>
  </si>
  <si>
    <t xml:space="preserve">Основное мероприятие "Благоустройство общественой территории р.п. Мишелевка, ул. Молодежная", предусмотренное п. 2 р. 4 муниципальной программы "Формирование комфортной городской среды городского поселения Мишелевского
муниципального образования на 2018-2024 годы" :  1. укладка асфальта;  2. установка метал. ограждения </t>
  </si>
  <si>
    <t>Основное мероприятие "Благоустройство общественой территории р.п. Мишелевка, ул. Молодежная", предусмотренное п. 2 р. 4 муниципальной программы "Формирование комфортной городской среды городского поселения Мишелевского
муниципального образования на 2018-2024 годы" :  1. обустройство тротуара (спуск к калиткам ограждения стадиона)</t>
  </si>
  <si>
    <t xml:space="preserve">1. 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310 от 16.11.2020г.). 2. Уведомлением № 39 от 08.09.2020г. Министерства жилищной политики, энергетики и транспорта Иркутской области доведены лимиты. 3. Соглашение  с Министерством жилищной политики энергетики и  транспорта Иркутской области заключено 24.02.2021г. № 25640155-1-2021-002.. 4. Извещение о проведении электронного аукциона для закупки № 0134300075920000051. Идентификационный номер закупки 203381901611138510100100430034399244. Дата проведения аукциона 16.10.2020 года. 5. Муниципальный контракт по дворовой территории № Ф.2020.049 от 27.10.2020г. заключён с ООО  "Регион 38" г. Иркутск на сумму 388,33 тыс. руб. Срок выполнения работ по муниципальному контракту 30.06.2021 г. Оплачено п/п № 401838 от 28.06.2021г. - 388,33 тыс. руб.
</t>
  </si>
  <si>
    <t xml:space="preserve">1. 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310 от 16.11.2020г.). 2.Уведомлением № 39 от 08.09.2020г. Министерства жилищной политики, энергетики и транспорта Иркутской области доведены лимиты. 3. Соглашение  с Министерством жилищной политики энергетики и  транспорта Иркутской области заключено 24.02.2021г. № 25640155-1-2021-002. 4. Извещение о проведении электронного аукциона для закупки № 0134300075920000051. Идентификационный номер закупки 203381901611138510100100430034399244. Дата проведения аукциона 01.10.2020 года. 5.  Муниципальный контракт по дворовой территории ул. Гайдарат, 21 -Молодежная,2 № Ф.2020.047 от 12.10.2020г. заключён с ООО  "Регион 38" г. Иркутск на сумму 2 082,26 тыс. руб. Срок выполнения работ по муниципальному контракту 30.06.2021 г. Экономия составляет 247,63 тыс. руб. Оплачено  п/п № 103480 от 04.05.2021г. за устройство освещения. Оплачено п/п № 322164 от 24.06.2021г. - 1 809, 78 тыс.руб.за укладку асфальта, установку МАФов.
</t>
  </si>
  <si>
    <t xml:space="preserve">2. Уведомлением № 39 от 08.09.2020г. Министерства жилищной политики, энергетики и транспорта Иркутской области доведены лимиты. 3. Соглашение  с Министерством жилищной политики энергетики и  транспорта Иркутской области  заключено 24.02.2021г. № 25640155-1-2021-002. 4. Извещение о проведении электронного аукциона для закупки № 0134300075920000050. Идентификационный номер закупки 203381901611138510100100430024399244. Дата проведения аукциона 02.10.2020 года. 5. Контракт по общественной территории № Ф.2020.048 от  13.10.2020г. заключён с ИП Матвеевым Семеном Евгеньевичем г.Усолье-Сибирское на сумму 1 837, 94 тыс. руб., 23.01.2021г. подписано доп. соглашение №2 об изменении цены контракта на 10% или на 134,35 тыс. рублей. Общая сумма контракта составила 1972,17 тыс. рублей. Срок выполнения работ по муниципальному контракту 30.06.2021 г. Оплачено п/п № 401839 от 28.06.2021г.  - 134, 23 тыс. руб.; п/п № 474282 от 30.06.2021г. - 1 011 ,85 тыс. руб.
</t>
  </si>
  <si>
    <r>
      <t xml:space="preserve">1. 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310 от 16.11.2020г.). 2. Уведомлением № 39 от 08.09.2020г. Министерства жилищной политики, энергетики и транспорта Иркутской области доведены лимиты. 3. Соглашение  с Министерством жилищной политики энергетики и  транспорта Иркутской области заключено 24.02.2021г. № 25640155-1-2021-002.. 4. Заключен </t>
    </r>
    <r>
      <rPr>
        <i/>
        <sz val="12"/>
        <rFont val="Times New Roman"/>
        <family val="1"/>
        <charset val="204"/>
      </rPr>
      <t xml:space="preserve">Договор № 16 от 01.03.2021г..  с ИП Матвеевым Семенос Евгеньевичем г. Усолье-Сибирское на сумму 25,56 тыс. руб. Срок выполнения работ по договору 30.06.2021 г. Оплачено п/п № 432090 от 29.06.2021г. - 25,56 тыс. руб.
</t>
    </r>
    <r>
      <rPr>
        <i/>
        <sz val="12"/>
        <color theme="1"/>
        <rFont val="Times New Roman"/>
        <family val="1"/>
        <charset val="204"/>
      </rPr>
      <t xml:space="preserve">
</t>
    </r>
  </si>
  <si>
    <t xml:space="preserve">1. Муниципальная программа утверждена Постановлением № 276 от 22.11.2017 г., последнее изменение в программу вносили 28.12.2020 г. № 188. 2. Согласно уведомления Министерства жилищной политики, энергетики и транспорта Иркутской области № 66 от 08.09.2020 г. были доведены лимиты. Согласно уведомления Министерства жилищной политики, энергетики и транспорта Иркутской области № 6433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19 февраля 2021 года № 25640407-1-2021-002. 4. Извещение о проведении электронного аукциона для закупки № 0134300076020000005 благоустройство общественной территории проведён, дата проведения аукциона 21.09.2020 г. 5. Муниципальный контракт по благоустройству общественной территории военно-патриотический парк "Патриот" п. Железнодорожный, ул. Комсомольская, Усольский район, Иркутская область заключён  № Ф.2020.008 от 15.10.2020 г. с ООО "ЛИДЕР", на сумму 2 392,54 тыс.руб. На сумму экономии 341,79 заключен муниципальный контракт на мероприятие по благоустройству общественной дворовой территории №Ф.2021.027 от 15.02.2021 г. с ООО "Лидер 1". Срок выполнения работ с 15.05.2021-30.08.2021 г. Работы по данным мероприятиям завершена, оплата по муниципальным контрактам проведена полностью.                 </t>
  </si>
  <si>
    <t xml:space="preserve">1. Муниципальная программа "Формирование современной городской среды сельского поселения Новомальтинского муниципального " на 2018-2024 годы, внесение изменений в программу утверждено постановлением администрации № 158 от 21.12.2020 г. 2. Согласно уведомления Министерства жилищной политики, энергетики и транспорта Иркутской области № 75 от 08.09.2020 г. доведены лимиты. Согласно уведомления Министерства жилищной политики, энергетики и транспорта Иркутской области № 6445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24 февраля 2021 года № 25640414-1-2021-002. 4. Извещение размещено: 08.10.2020г., номер закупки: 0134300079620000005, дата аукциона: 21.10.2020г. 5. Муниципальный контракт № 74 от 30.10.2020г. с ИП Хачатрян Нарек Шаваршович , сумма  контракта - 1 310, 86 тыс. руб. Срок исполнения с 01.05.2021-01.08.2021 г. На сумму экономии будет дополнительное соглашение. Работы по данному мероприятию завершены, оплата по муниципальным контрактам проведена полностью. </t>
  </si>
  <si>
    <t>1. Муниципальная программа  "Формирование комфортной городской среды на территории сельского поселения Большееланского муниципального образования" на 2018 - 2024 годы утверждена Постановлением № 335 от 01.12.2017 г., последнее изменение в муниципалльную программу внесено Постановлением № 273 от 16.12.2020 г.2. Согласно уведомления Министерства жилищной политики, энергетики и транспорта Иркутской области № 13905 от 01.10.2020 г. доведены лимиты.Согласно уведомления Министерства жилищной политики, энергетики и транспорта Иркутской области № 6468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17 февраля 2021 года № 25640404-1-2021-002. 4. Извещение о размещении электронного аукциона для закупки № 0134300077220000008 от 23.09.2020 г. , дата проведения аукциона 05.10.2020 г. 5. Муниципальный контракт № 6/2020 от 16.10.2020 г. заключен с ООО "Дороги и клиннинг" на обустройство центральной площади и укладки плитки, на сумму 1 756,25 тыс. руб. Срок исполнения муниципального контракта с 03.05.2021-01.07.2021 г. Муниципальный контракт № 33 от 27.10.2020 заключён с ИП Верхотурова Диана Юрьевна на устройство проездов и тротуаров на сумму 333,90 тыс. руб. Срок с 03.05.2021-26.07.2021 г. Работы по устройству парка в д. Большежилкина, Усольский район, Иркутская область завершены, оплата по данному муниципальному контракту проведена. Дополнительные денежные средства из местного бюджета за устройство оснований для парка освоены п/п № 852 от 06.08.2021 г.</t>
  </si>
  <si>
    <t xml:space="preserve">  1. Муниципальная программа "Формирование современной городской среды" на 2018-2024 годы, утверждена постановлением администрации Раздольинского муниципального образования от 18.12.2017г. № 134, внесение изменений в программу утверждено постановлением администрации от 09.12.2020г. № 108. 2. Согласно уведомления Министерства жилищной политики, энергетики и транспорта Иркутской области № 78 от 08.09.2020 г. доведены лимиты. Согласно уведомления Министерства жилищной политики, энергетики и транспорта Иркутской области № 6450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18 февраля 2021 г. № 25640416-1-2021-002. 4. Извещение размещено: 30.09.2020г., номер закупки: 0134300077920000004, дата аукциона: 12.10.202020. 5. Контракт №10/2020 от 23.10.2020г. на "Благоустройство общественных территорий  многофункциональной площадки п. Раздолье, ул. Пролетарская 21а", с ИП Хачатрян Нарек Шаваршович   сумма  контракта - 661, 76 тыс. руб. Срок выполнения работ с 17.05.2021-01.08.2021 г.</t>
  </si>
  <si>
    <t>1.Муниципальная программа утверждена Постановлением № 110 от 11.12.2017 г. ,последние изменения в  муниципальную программу внесены Постановлением № 89 от 09.10.2020 года. 2. Согласно уведомления Министерством жилищной политики энергетики и  транспорта Иркутской области № 80 от 08.09.2020 года доведены лимиты. Согласно уведомления Министерства жилищной политики, энергетики и транспорта Иркутской области № 6458 от 20.02.2021 г. лимиты были перераспределены между федеральным и областным бюджетом, общая сумма федеральных и областных лимитов не изменилась.  3.Соглашение  с Министерством жилищной политики энергетики и  транспорта Иркутской области заключено 18 февраля 2021 года № 25640419-1-2021-002. 4. Данные о проведении аукциона (извещение о размещении № 0134300075820000005 от 02.10.2020 г.), аукцион прошел 15.10.2020 г. 5. Заключён муниципальный контракт № 5 от 26.10.2020 года с ООО "Лидер" на сумму 1 508,12 тыс.руб. Срок исполения контракта 31.07.2021 г. На сумму экономии по муниципальному контракту заключены 2 договора. 1 договор - на разметку парковки №12/2020 от 08.12.2020 г. ООО "Подземстрой 1"  на сумму 16,40 тыс. руб. Срок исполнения по 1 договору - 31.08.2021 г. 2 договор - на изготовление скульптуры ИП "Зуев И.Н." на сумму 300 тыс. руб. №12-1/2020 от 28.12.2020 г. Срок исполнения 2 договора 31.08.2021 г. На оставшуюся сумму 37,36 тыс. руб. планируется заключение договора на видеонаблюдение. Оплата по муниципальному контракту № 5 от 26.10.2020 года с ООО "Лидер" на сумму 1 508,12 тыс.руб. произведена п/п № 544 от 27.07.2021 г. Оплата по 2 договору - на изготовление скульптуры ИП "Зуев И.Н." на сумму 299,99 тыс. руб.произведена п/п № 582 от 05.08.2021 г.</t>
  </si>
  <si>
    <t xml:space="preserve">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153 от 13.10.2020 г. 2. Согласно уведомления Министерства жилищной политики, энергетики и транспорта Иркутской области № 18 от 08.09.2020 г. доведены лимиты. Согласно уведомления Министерства жилищной политики, энергетики и транспорта Иркутской области № 6406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19 февраля 2021 года № 25640153-1-2021-002. 4.   Извещение о проведении электронного аукциона для закупки № 0134300013820000038. Идентификационный номер закупки 203381901594338510100100700014299244. Дата проведения аукциона 14.10.2020 года. 5.Муниципальный контракт № 45/2020 от 26.10.2020 года заключён с ООО "Лидер". Срок исполнения муниципального контракта 30.06.2021 г. Работы по данному мероприятию завершены, оплата по данному муниципальному контракту проведена. </t>
  </si>
  <si>
    <t xml:space="preserve">1. Муниципальная программа утверждена Постановлением № 103 от 15.12.2020 "Развитие  муниципального хозяйства сельского поселения Новожилкинского муниципального образования" на 2021-2025 годы. 2. Согласно уведомления Министерства жилищной политики, энергетики и транспорта Иркутской области № 73 от 08.09.2020 г. доведены лимиты. Согласно уведомления Министерства жилищной политики, энергетики и транспорта Иркутской области № 6436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24 февраля 2021 года № 25640412-1-2021-002. 4. С единственным поставщиком заключены прямые договора. 5. Муниципальный контракт № 20 от 29.10.2020 г. заключён с ООО "Аркобалено" устройство ограждение сквера на сумму 440,62 тыс. руб. Срок исполения контракта 31.07.2021 г. Муниципальный контракт № 21 от 29.10.2020 г. заключён с ООО "Аркобалено" устройство пешеходных дорожек в сквере 610,70 тыс. руб. Срок исполения контракта 31.07.2021 г. Муниципальный контракт № 22 от 29.10.2020 г. заключён с ООО "Импортозамещение" благоустройство сквера 459,10 тыс. руб. Срок исполения контракта 31.07.2021 г. Сроки исполнения по муниципальным контрактам продлены до 10.08.2021 г. Работы по данным мероприятиям завершена, оплата по муниципальным контрактам проведена полностью.                 </t>
  </si>
  <si>
    <t xml:space="preserve">1. Муниципальная программа "Формирование комфортной городской среды городского поселения Тайтурского  муниципального образования на 2018-2024 годы" утверждена Постановлением администрации городского поселения Тайтурского муниципального образования № 311от 19.12.2017 г. (с изменениями  Постановления № 277 от 05.11.2020 г.). 2. Уведомлением № 49 от 08.09.2020 г. Министерства жилищной политики, энергетики и транспорта Иркутской области доведены лимиты. Согласно уведомления Министерства жилищной политики, энергетики и транспорта Иркутской области № 6439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18 февраля 2021 года № 25640162-1-2021-002. 4. 25.09.2020 г. было опубликовано извещение о проведении электронного аукциона для закупки № 0124300078920000032, по результатам проведенного аукциона заключен муниципальный контаркт с ООО "Лидер". на сумму 2492,74 тыс. руб. Сроки выполнения работ по муниципальному контракту до 31.07.2021 г. По результатам проведенного аукциона на образовавшуюся  экономию 26.10.2020г был объявлен аукцион, по результатам аукциона был заключен муниципальный контракт с ООО "Первая Строительная Компания"  на сумму 726,17 тыс. руб., срок выполнения работ до 31.07.2021 г. По результатам проведенного аукциона на оставшуюся экономию 26 февраля 2021 года заключили муниципальный контракт № 13 на установку камер видеонаблюдения на данную территорию.По заключенному муниципальному контракту от 26 февраля 2021г  №13 на установку камер видеонаблюдения, работы  выполнены. Проведена оплата п/п № 813128 от 26.04.2021 г. на сумму 77,33 тыс.руб.ООО "Лидер" на общественной территории выполняет работы по укладке асфальта на пешеходных дорожках. Завершены работы по благоустройству общественной территории набережная (дамба), оплата по муниципальным контрактам проведена. </t>
  </si>
  <si>
    <t xml:space="preserve">1.Муниципальная программа утверждена Постановлением № 1 107 от 01.11.2019 г. 2. Согласно уведомления Министерства финансов Иркутской области № 3805 от 01.01.2021 года доведены лимиты. 3.Соглашение  между Министерством образования Иркутской области и Администрацией МР УРМО заключено 16.02.2021 г. № 25640000-1-2021-003 4. Аукцион состоялся 20.02.2021 года. 5. Заключён муниципальный контракт № 4 от 03.03.2021 г. с подрядчиком ИП Ильичева, сроки выполнения работ с 20.05.2021 г. по 01.08.2021 г. Проведены работы по ремонту кровли, обшивке и отделке стен, устройству инженерных систем туалетов и душевых, окраске стен спортзала, ремонту отмостки. Акты выполненных работ подписаны, оплата за часть работ оплачена п/п № 41214 от 14.09.2021 г. Работы полностью оплачены, дополнительная оплата прошла п/п № 42809 от 27.09.2021 г. в сумме 632,00 тыс.руб.
</t>
  </si>
  <si>
    <t xml:space="preserve">1. Муниципальная программа городского  поселения Среднинского муниципального образования "Формирование современной городской среды городского поселения Среднинского муниципального образования" на 2018 - 2022 годы" утверждена Постановлением № 105 от 28.12.2017 г. (в редакции от 05.11.2020 г. №55) 2. Согласно уведомления Министерства жилищной политики, энергетики и транспорта Иркутской области № 48 от 08.09.2020 г. доведены лимиты.Согласно уведомления Министерства жилищной политики, энергетики и транспорта Иркутской области № 6423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01 марта 2021 года № 25640160-1-2021-002 .  4.Извещение о проведении электронного аукциона на освещение спортивной площадки № 0134300081120000011 от 01.10.2020 г., извещение о проведении электронного аукциона на устройство спортивной площадки для трех видов спорта № 0134300081120000012 от 09.10.2020 г. Дата проведение аукциона на освещение спортивной площадки 12.10.2020 г., дата проведение аукциона на устройство спортивной площадки 20.10.2020 г. . 5.Муниципальный контракт № 11 от 23.10.2020 г. заключён с ООО "АЗ ЭНЕРГОБАЙКАЛ" на освещение спортивной площади для трех видов спорта на сумму 2 533,38 тыс. руб. Срок исполнения контракта -30.06.2021 г. Муниципальный контракт № 12 от 30.10.2020 г. заключён с ООО Сибирская Промо Группа на устройство спортивной площади для трех видов спорта на сумму 2 259,92 тыс. руб. Срок исполнения контракта -30.05.2021 г. Сроки исполнения по контракту нарушены, муниципальный контракт продлен до 31.09.2021 г. Работа по данному мероприятию завершена, оплата по муниципальному контракту проведена полностью.                 </t>
  </si>
  <si>
    <t>"Культурная среда (Иркутская область)"</t>
  </si>
  <si>
    <t>1. Муниципальная программа утверждена Постановлением № 700 от 02.12.2016 г., последнее изменение в программу вносили 02.04.2021 г. № 60. 2. Согласно уведомления Министерства культуры и архивов Иркутской области № 7966 от 09.04.2021 г. были доведены лимиты 3. Соглашение между Администрацией сельского поселения Железнодорожного муниципального образования и Министерством культуры и архивов Иркутской области заключено № 25640407-1-2021-003 от 28.04.2021</t>
  </si>
  <si>
    <t>Основное мероприятие предусмотренное п. муниципальной программы "Развитие сферы культуры Усольского района" на 2020 -2025 г.: капитальный ремонт здания МБУДО (муниципальное бюджетное учреждение дополнительного образования) "ДШИ р.п. Тайтурка", расположенного по адресу: Иркутская область Усольский район р.п. Тайтурка ул. Гоголя , 2</t>
  </si>
  <si>
    <t xml:space="preserve">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153 от 13.10.2020 г. 2. Согласно уведомления Министерства жилищной политики, энергетики и транспорта Иркутской области № 18 от 08.09.2020 г. доведены лимиты. Согласно уведомления Министерства жилищной политики, энергетики и транспорта Иркутской области № 6406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не заключено. 4. На аукцион вышел единственный поставщик. Дата проведения аукциона 27.11.2020 года.5.Муниципальный контракт № 61 от 27.11.2020 года заключён с ООО "АВЕН-СФО".Срок исполнения муниципального контракта 31.07.2021 г. Муниципальный контракт продлен до 31.08.2021 г. Работы по данному мероприятию завершены, оплата по данному муниципальному контракту проведена. </t>
  </si>
  <si>
    <t xml:space="preserve">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153 от 13.10.2020 г. 2. Согласно уведомления Министерства жилищной политики, энергетики и транспорта Иркутской области № 18 от 08.09.2020 г. доведены лимиты.Согласно уведомления Министерства жилищной политики, энергетики и транспорта Иркутской области № 6406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19 февраля 2021 года № 25640153-1-2021-002. 4. Извещение о проведении электронного аукциона для закупки № 0134300013820000040. Идентификационный номер закупки 203381901594338510100100720014299244. Дата проведения аукциона 09.11.2020 года. 5.Муниципальный контракт № 47/2020 от 24.11.2020 года заключён с ООО "ИНТЭК". Срок исполнения муниципального контракта 31.07.2021 г. Муниципальный контракт продлен до 31.08.2021 г. Работы по данному мероприятию завершены, оплата по данному муниципальному контракту проведена. </t>
  </si>
  <si>
    <t>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153 от 13.10.2020 г. 2. Согласно уведомления Министерства жилищной политики, энергетики и транспорта Иркутской области № 18 от 08.09.2020 г. доведены лимиты. Согласно уведомления Министерства жилищной политики, энергетики и транспорта Иркутской области № 6406 от 20.02.2021 г. лимиты были перераспределены между федеральным и областным бюджетом, общая сумма федеральных и областных лимитов не изменилась.  3. Соглашение  с Министерством жилищной политики энергетики и  транспорта Иркутской области заключено 19 февраля 2021 года № 25640153-1-2021-002. 4.   Извещение о проведении электронного аукциона для закупки № 0134300013820000037. Идентификационный номер закупки 203381901594338510100100710014299244. Дата проведения аукциона 14.10.2020 года. 5.Муниципальный контракт № 44/2020 от 26.10.2020 года заключён с "ПромТехСтрой". Срок исполнения муниципального контракта 30.06.2021 г. Сроки исполнения по контракту нарушены, муниципальный контракт продлен до конца 2021 г. Работы по данному контракту исполнены и оплачены платежным поручением №492812 от 09.12.2021.</t>
  </si>
  <si>
    <r>
      <rPr>
        <u/>
        <sz val="16"/>
        <color theme="1"/>
        <rFont val="Times New Roman"/>
        <family val="1"/>
        <charset val="204"/>
      </rPr>
      <t>по состоянию на "30" декабря 2021 года</t>
    </r>
    <r>
      <rPr>
        <sz val="16"/>
        <color theme="1"/>
        <rFont val="Times New Roman"/>
        <family val="1"/>
        <charset val="204"/>
      </rPr>
      <t xml:space="preserve"> </t>
    </r>
  </si>
  <si>
    <r>
      <t xml:space="preserve">Финансирование 
тыс. руб. (ФАКТ)                                                                       </t>
    </r>
    <r>
      <rPr>
        <b/>
        <u/>
        <sz val="12"/>
        <color theme="1"/>
        <rFont val="Times New Roman"/>
        <family val="1"/>
        <charset val="204"/>
      </rPr>
      <t>на "30" декабря 2021 (нарастающим итогом</t>
    </r>
    <r>
      <rPr>
        <b/>
        <sz val="12"/>
        <color theme="1"/>
        <rFont val="Times New Roman"/>
        <family val="1"/>
        <charset val="204"/>
      </rPr>
      <t>)</t>
    </r>
  </si>
  <si>
    <r>
      <t>1. Муниципальная программа "Переселение граждан, проживающих на территории городского поселения Тайтурского муниципального образования из аварийоного жилищного фонда, призаннного таковым до 1 января 2017 года, в 2019-2025 годах" утверждена Постановлением администрации городского поселения Тайтурского муниципального образования</t>
    </r>
    <r>
      <rPr>
        <i/>
        <sz val="12"/>
        <color rgb="FFFF0000"/>
        <rFont val="Times New Roman"/>
        <family val="1"/>
        <charset val="204"/>
      </rPr>
      <t xml:space="preserve"> </t>
    </r>
    <r>
      <rPr>
        <i/>
        <sz val="12"/>
        <color theme="1"/>
        <rFont val="Times New Roman"/>
        <family val="1"/>
        <charset val="204"/>
      </rPr>
      <t>№ 246-а от 19.09.2019 г. (с изменениями  Постановления № 320 от 12.12.2020 г.). 2.</t>
    </r>
    <r>
      <rPr>
        <i/>
        <sz val="12"/>
        <color rgb="FFFF0000"/>
        <rFont val="Times New Roman"/>
        <family val="1"/>
        <charset val="204"/>
      </rPr>
      <t xml:space="preserve"> </t>
    </r>
    <r>
      <rPr>
        <i/>
        <sz val="12"/>
        <color theme="1"/>
        <rFont val="Times New Roman"/>
        <family val="1"/>
        <charset val="204"/>
      </rPr>
      <t>Уведомлением № 6738 от 16 марта 2021 г. Министерства строительства, дорожного хозяйства Иркутской области доведены лимиты. 3. Соглашение  с Министерством строительства, дорожного хозяйства Иркутской области  заключено №05-59-161/21-59 от 31 марта 2021г. 20 апреля 2021г. В рамках программы "Переселение граждан, проживающих на территории Иркутской области, из аварийного жилищного фонда, признанного таковым до 01 января 2017 г. в 2019-2025 годах, необходимо приобрести 11 квартир, данные квартиры заведены в план закупок . В настоящее время заключено семь муниципальных контрактов.  По семи квартирам прошла регистрация на Россресте по переходу прав в муниципальную собственность. 10.08.2021г состоялся аукцион на приобретение (восьмой) квартиры, подписание МК 20.08.2021г.  Приобретено 14 квартир на вторичном рынке недвижимости. Оплата по всем картирам проведена. Мероприятия  по приобретению квартир выполнены в сроки.Образовавшаяся экономия в сумме 156 ,17 тыс.руб. будет возвращена в областной бюджет.(6,51 тыс.руб. остаток денежных средств из местного бюджета)</t>
    </r>
  </si>
  <si>
    <t>1. Муниципальная программа утверждена Постановлением № 1 100 от 01.11.2019 г., последнее изменение в программу вносили, согласно Решения Думы администрации УМРИО № 217 от 30.11.2021 г., находится на стадии подписания. 2. Уведомление от Министерства культуры и архивов Иркутской области пока не доведено, лимиты приняты на основании Закона ИО № 95-ОЗ "О внесении изменений в Закон Иркутской области "Об областном бюджете на 2021 год и на плановый период 2022 и 2023 годов" от 25.10.2021 г. 3. Соглашение между Администрацией УМРИО и Министерством культуры и архивов Иркутской области заключено № 25640000-1-2021-004 от 18.11.2021.4. 1. С ООО «Инженерные Системы» заключен договор №112/3 от 24 сентября 2021г. (осуществление строительного контроля за выполнением работ) на сумму 41, 69 тыс.руб. Работы выполнены 5. С ИП Темный Г.Б. заключен контракт №17/1 от 04 октября 2021г. (фасад, отмостка, крыльцо с козырьком, ограждение) на сумму 508, 33 тыс. руб. Срок выполнения работ до 25.11.2021 года. По состоянию на 01.12.2021г. все работы по данному контракту выполнены. 6.С ИП Темный Г.Б. заключен контракт №18 от 11 октября 2021г. (внутренние работы: перегородки, дверные блоки, полы, стены, потолки, вентиляция) на сумму 1 617, 17 тыс.руб.  Проведен аукцион, который признан несостоявшимся, так как подана одна заявка.  Срок выполнения работ до 25.11.2021г. По состоянию на 16.12.2021г. работы выполнены.Сумму лимитов с местного бюджета уменьшили в результате экономии. Мероприятия выполнены и оплачены.</t>
  </si>
  <si>
    <t>1.Муниципальная программа утверждена Постановлением № 1 107 от 01.11.2019 г. 2. Согласно уведомления Министерства финансов Иркутской области № 3805 от 01.01.2021 года доведены лимиты. 3.Соглашение  между Министерством образования Иркутской области и Администрацией МР УРМО заключено 16.02.2021 г. № 25640000-1-2021-003 4. Аукцион состоялся 20.02.2021 года. 5. Заключён муниципальный контракт № 22 от 03.03.2021 г. с подрядчиком ООО "Олимп", сроки выполнения работ с 20.05.2021 г. по 01.08.2021 г. Стоимость мероприятия по результатам электронного аукциона 1 706,70 тыс.руб. Заключён 2 муниципальный контракт  от 16.08.2021 г. с подрядчиком ООО "Олимп", сроки выполнения работ с 16.08.2021 г. по 01.09.2021 г. Стоимость мероприятия по результатам электронного аукциона 1 442,32 тыс.руб. Проведены работы по демонтажу, штукатурке стен, потолков, стяжке пола, проведена укладка плитки, в работе вентиляция, электроснабжение. Работы по ремонту спортивного зала МБОУ «Мишелевская СОШ №19» не закончены, ведутся в две смены, работают по 15 часов в день. 16.09.2021 года в администрации Усольского района под руководством Дубенковой И.М. первого заместителя мэра, Константинова А.Б. заместителя мэра по муниципальному хозяйству, Татарниковой Н.Г. председателя Комитета по образованию, Сычевой Ю.В. начальника ОМТС МКУ "Управление", и заказчика Вишняковой Г.Д. директора МБОУ "Мишелевская СОШ №19", состоялась встреча с ген. директором ООО "СК Олимп" Савельевым П.С.  В рамках данной встречи Савельев П.С. надлежащим образом уведомлен о решении заказчика в одностороннем отказе от исполнения контракта в связи с задержкой сроков выполнения работ. Согласно Закону о контрактной системе №44- ФЗ ООО "СК Олимп" в 10-дневный срок обязуется завершить все работы в полном объеме до 29.09.2021 года. За выполенные работы ООО "СК Олимп" прошла оплата п/п № 42900 от 28.09.2021 г. в сумме 2 025,00 тыс. руб. 16.08.2021г. по результатам электронного аукциона заключен 2 муниципальный контракт с ООО "СК Олимп" на ремонт пола спортивного зала со сроком исполнения по 01.09.2021г. К установленному сроку работы были не выполнены. 17.09.2021г. контракт с ООО "СК Олимп" расторгнут по соглашению сторон. 21.09.2021 года заключен контракт с ООО "СК Орион" на ремонт пола спортивного зала в МБОУ "Мишелевская СОШ №19" со сроком исполнения по 15.10.2021г. Брус для настила пола  ООО "СК Орион" закуплен. Подрядчик обязуется к установленному сроку работы завершить. Мероприятие оплачены, в результате аукциона произошла экономия.</t>
  </si>
  <si>
    <t>1.Муниципальная программа утверждена Постановлением № 1 107 от 01.11.2019 г. 2. Согласно уведомления Министерства финансов Иркутской области № 3805 от 01.01.2021 года доведены лимиты. 3.Соглашение  между Министерством образования Иркутской области и Администрацией МР УРМО заключено 16.02.2021 г. № 25640000-1-2021-003 4. Аукцион состоялся 20.02.2021 года. 5. Заключён муниципальный контракт № 7 от 03.03.2021 г. с подрядчиком ООО СК "Орион", сроки выполнения работ с 20.05.2021 г. по 01.08.2021 г. Стоимость мероприятия по результатам электронного аукциона 5 087,12 тыс.руб. К 01 августа 2021г. все работы выполнены в полном объеме за исключением настила пола из бруса палубного. ООО «СК Орион» 1 июля заказал и оплатил поставку бруса из г.Новосибирск со сроком поставки до 1 августа. Поставщик не выполнил условия, и ООО «СК Орион» был вынужден расторгнуть контракт и искать нового поставщика бруса. В настоящее время ООО «СК Орион» заканчивает работы по настилу пола из бруса. 17.09.2021 года состоялась приёмка всех выполненных работ кроме настила пола спортивного зала. 01.10.2021 года будут выполнены заключительные мероприятия:- приёмка выполненных работ по настилу пола;- рассмотрение актов выполненных работ КС - 2. Оплата за выполненные работы прошла п/п № 42899 от 28.09.2021 г. на сумму 4 970,29 тыс.руб. Мероприятие оплачены, в результате аукциона произошла экономия.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</si>
</sst>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18" x14ac:knownFonts="1">
    <font>
      <sz val="11"/>
      <color theme="1"/>
      <name val="Calibri"/>
      <family val="2"/>
      <scheme val="minor"/>
    </font>
    <font>
      <sz val="11"/>
      <color theme="1"/>
      <name val="Times New Roman"/>
      <family val="1"/>
      <charset val="204"/>
    </font>
    <font>
      <sz val="16"/>
      <color theme="1"/>
      <name val="Times New Roman"/>
      <family val="1"/>
      <charset val="204"/>
    </font>
    <font>
      <b/>
      <sz val="16"/>
      <color theme="1"/>
      <name val="Times New Roman"/>
      <family val="1"/>
      <charset val="204"/>
    </font>
    <font>
      <u/>
      <sz val="16"/>
      <color theme="1"/>
      <name val="Times New Roman"/>
      <family val="1"/>
      <charset val="204"/>
    </font>
    <font>
      <b/>
      <sz val="12"/>
      <color theme="1"/>
      <name val="Times New Roman"/>
      <family val="1"/>
      <charset val="204"/>
    </font>
    <font>
      <b/>
      <u/>
      <sz val="12"/>
      <color theme="1"/>
      <name val="Times New Roman"/>
      <family val="1"/>
      <charset val="204"/>
    </font>
    <font>
      <b/>
      <sz val="11"/>
      <color theme="1"/>
      <name val="Times New Roman"/>
      <family val="1"/>
      <charset val="204"/>
    </font>
    <font>
      <b/>
      <sz val="14"/>
      <color theme="1"/>
      <name val="Times New Roman"/>
      <family val="1"/>
      <charset val="204"/>
    </font>
    <font>
      <sz val="14"/>
      <color theme="1"/>
      <name val="Times New Roman"/>
      <family val="1"/>
      <charset val="204"/>
    </font>
    <font>
      <sz val="12"/>
      <color theme="1"/>
      <name val="Times New Roman"/>
      <family val="1"/>
      <charset val="204"/>
    </font>
    <font>
      <sz val="12"/>
      <color indexed="8"/>
      <name val="Times New Roman"/>
      <family val="1"/>
      <charset val="204"/>
    </font>
    <font>
      <i/>
      <sz val="12"/>
      <color theme="1"/>
      <name val="Times New Roman"/>
      <family val="1"/>
      <charset val="204"/>
    </font>
    <font>
      <b/>
      <sz val="12"/>
      <color indexed="8"/>
      <name val="Times New Roman"/>
      <family val="1"/>
      <charset val="204"/>
    </font>
    <font>
      <i/>
      <sz val="12"/>
      <color rgb="FFFF0000"/>
      <name val="Times New Roman"/>
      <family val="1"/>
      <charset val="204"/>
    </font>
    <font>
      <b/>
      <sz val="12"/>
      <name val="Times New Roman"/>
      <family val="1"/>
      <charset val="204"/>
    </font>
    <font>
      <sz val="12"/>
      <name val="Times New Roman"/>
      <family val="1"/>
      <charset val="204"/>
    </font>
    <font>
      <i/>
      <sz val="12"/>
      <name val="Times New Roman"/>
      <family val="1"/>
      <charset val="204"/>
    </font>
  </fonts>
  <fills count="6">
    <fill>
      <patternFill patternType="none"/>
    </fill>
    <fill>
      <patternFill patternType="gray125"/>
    </fill>
    <fill>
      <patternFill patternType="solid">
        <fgColor rgb="FFBAFCCA"/>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s>
  <borders count="43">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47">
    <xf numFmtId="0" fontId="0" fillId="0" borderId="0" xfId="0"/>
    <xf numFmtId="0" fontId="1" fillId="0" borderId="0" xfId="0" applyFont="1"/>
    <xf numFmtId="0" fontId="2" fillId="0" borderId="0" xfId="0" applyFont="1" applyAlignment="1">
      <alignment horizontal="right"/>
    </xf>
    <xf numFmtId="0" fontId="5" fillId="0" borderId="9" xfId="0" applyFont="1" applyBorder="1" applyAlignment="1">
      <alignment horizontal="center" vertical="center" wrapText="1"/>
    </xf>
    <xf numFmtId="0" fontId="7" fillId="2" borderId="11" xfId="0" applyFont="1" applyFill="1" applyBorder="1" applyAlignment="1">
      <alignment horizontal="center" vertical="center"/>
    </xf>
    <xf numFmtId="0" fontId="8" fillId="2" borderId="12" xfId="0" applyFont="1" applyFill="1" applyBorder="1" applyAlignment="1">
      <alignment horizontal="left" vertical="center" wrapText="1"/>
    </xf>
    <xf numFmtId="0" fontId="7" fillId="0" borderId="0" xfId="0" applyFont="1"/>
    <xf numFmtId="0" fontId="1" fillId="3" borderId="13" xfId="0" applyFont="1" applyFill="1" applyBorder="1" applyAlignment="1">
      <alignment horizontal="center" vertical="center"/>
    </xf>
    <xf numFmtId="0" fontId="1" fillId="4" borderId="13" xfId="0" applyFont="1" applyFill="1" applyBorder="1" applyAlignment="1">
      <alignment horizontal="center" vertical="center"/>
    </xf>
    <xf numFmtId="0" fontId="10" fillId="0" borderId="9" xfId="0" applyFont="1" applyFill="1" applyBorder="1" applyAlignment="1">
      <alignment vertical="top" wrapText="1"/>
    </xf>
    <xf numFmtId="164" fontId="10" fillId="0" borderId="9" xfId="0" applyNumberFormat="1" applyFont="1" applyBorder="1" applyAlignment="1">
      <alignment horizontal="center" vertical="top" wrapText="1"/>
    </xf>
    <xf numFmtId="164" fontId="10" fillId="0" borderId="9" xfId="0" applyNumberFormat="1" applyFont="1" applyBorder="1" applyAlignment="1">
      <alignment horizontal="center" vertical="center" wrapText="1"/>
    </xf>
    <xf numFmtId="164" fontId="7" fillId="0" borderId="12" xfId="0" applyNumberFormat="1" applyFont="1" applyFill="1" applyBorder="1" applyAlignment="1">
      <alignment horizontal="center" vertical="center" wrapText="1"/>
    </xf>
    <xf numFmtId="0" fontId="7" fillId="0" borderId="20" xfId="0" applyFont="1" applyBorder="1"/>
    <xf numFmtId="0" fontId="10" fillId="4" borderId="15" xfId="0" applyFont="1" applyFill="1" applyBorder="1" applyAlignment="1">
      <alignment vertical="center" wrapText="1"/>
    </xf>
    <xf numFmtId="0" fontId="10" fillId="4" borderId="16" xfId="0" applyFont="1" applyFill="1" applyBorder="1" applyAlignment="1">
      <alignment vertical="center" wrapText="1"/>
    </xf>
    <xf numFmtId="0" fontId="1" fillId="0" borderId="0" xfId="0" applyFont="1" applyAlignment="1">
      <alignment wrapText="1"/>
    </xf>
    <xf numFmtId="165" fontId="1" fillId="0" borderId="0" xfId="0" applyNumberFormat="1" applyFont="1"/>
    <xf numFmtId="0" fontId="1" fillId="2" borderId="11" xfId="0" applyFont="1" applyFill="1" applyBorder="1" applyAlignment="1">
      <alignment horizontal="center" vertical="center"/>
    </xf>
    <xf numFmtId="0" fontId="8" fillId="2" borderId="3" xfId="0" applyFont="1" applyFill="1" applyBorder="1" applyAlignment="1">
      <alignment horizontal="left" vertical="center" wrapText="1"/>
    </xf>
    <xf numFmtId="164" fontId="7" fillId="0" borderId="3" xfId="0" applyNumberFormat="1" applyFont="1" applyFill="1" applyBorder="1" applyAlignment="1">
      <alignment horizontal="center" vertical="center" wrapText="1"/>
    </xf>
    <xf numFmtId="0" fontId="1" fillId="0" borderId="21" xfId="0" applyFont="1" applyBorder="1"/>
    <xf numFmtId="0" fontId="1" fillId="0" borderId="7" xfId="0" applyFont="1" applyBorder="1" applyAlignment="1">
      <alignment vertical="top" wrapText="1"/>
    </xf>
    <xf numFmtId="0" fontId="8" fillId="0" borderId="0" xfId="0" applyFont="1"/>
    <xf numFmtId="0" fontId="12" fillId="0" borderId="10" xfId="0" applyFont="1" applyBorder="1" applyAlignment="1">
      <alignment vertical="top" wrapText="1"/>
    </xf>
    <xf numFmtId="0" fontId="10" fillId="0" borderId="23" xfId="0" applyFont="1" applyFill="1" applyBorder="1" applyAlignment="1">
      <alignment vertical="top" wrapText="1"/>
    </xf>
    <xf numFmtId="0" fontId="1" fillId="0" borderId="23" xfId="0" applyFont="1" applyFill="1" applyBorder="1" applyAlignment="1">
      <alignment horizontal="center" vertical="center" textRotation="90"/>
    </xf>
    <xf numFmtId="0" fontId="8" fillId="2" borderId="9" xfId="0" applyFont="1" applyFill="1" applyBorder="1" applyAlignment="1">
      <alignment horizontal="left" vertical="center" wrapText="1"/>
    </xf>
    <xf numFmtId="0" fontId="10" fillId="0" borderId="10" xfId="0" applyFont="1" applyBorder="1" applyAlignment="1">
      <alignment vertical="top" wrapText="1"/>
    </xf>
    <xf numFmtId="0" fontId="1" fillId="4" borderId="25" xfId="0" applyFont="1" applyFill="1" applyBorder="1" applyAlignment="1">
      <alignment horizontal="center" vertical="center"/>
    </xf>
    <xf numFmtId="0" fontId="1" fillId="4" borderId="11" xfId="0" applyFont="1" applyFill="1" applyBorder="1" applyAlignment="1">
      <alignment vertical="center"/>
    </xf>
    <xf numFmtId="0" fontId="1" fillId="4" borderId="3" xfId="0" applyFont="1" applyFill="1" applyBorder="1" applyAlignment="1">
      <alignment vertical="center"/>
    </xf>
    <xf numFmtId="0" fontId="1" fillId="4" borderId="7" xfId="0" applyFont="1" applyFill="1" applyBorder="1" applyAlignment="1">
      <alignment vertical="center"/>
    </xf>
    <xf numFmtId="0" fontId="12" fillId="0" borderId="24" xfId="0" applyFont="1" applyBorder="1" applyAlignment="1">
      <alignment vertical="top" wrapText="1"/>
    </xf>
    <xf numFmtId="0" fontId="12" fillId="0" borderId="28" xfId="0" applyFont="1" applyBorder="1" applyAlignment="1">
      <alignment vertical="top" wrapText="1"/>
    </xf>
    <xf numFmtId="2" fontId="11" fillId="5" borderId="23" xfId="0" applyNumberFormat="1" applyFont="1" applyFill="1" applyBorder="1" applyAlignment="1">
      <alignment horizontal="center" vertical="top" wrapText="1"/>
    </xf>
    <xf numFmtId="2" fontId="5" fillId="0" borderId="23" xfId="0" applyNumberFormat="1" applyFont="1" applyBorder="1" applyAlignment="1">
      <alignment horizontal="center" vertical="top" wrapText="1"/>
    </xf>
    <xf numFmtId="2" fontId="8" fillId="0" borderId="9" xfId="0" applyNumberFormat="1" applyFont="1" applyFill="1" applyBorder="1" applyAlignment="1">
      <alignment horizontal="center" vertical="center" wrapText="1"/>
    </xf>
    <xf numFmtId="0" fontId="1" fillId="0" borderId="25" xfId="0" applyFont="1" applyFill="1" applyBorder="1" applyAlignment="1">
      <alignment horizontal="center" vertical="center" textRotation="90"/>
    </xf>
    <xf numFmtId="2" fontId="5" fillId="0" borderId="27" xfId="0" applyNumberFormat="1" applyFont="1" applyFill="1" applyBorder="1" applyAlignment="1">
      <alignment horizontal="center" vertical="center" wrapText="1"/>
    </xf>
    <xf numFmtId="2" fontId="5" fillId="0" borderId="27" xfId="0" applyNumberFormat="1" applyFont="1" applyBorder="1" applyAlignment="1">
      <alignment horizontal="center" vertical="top" wrapText="1"/>
    </xf>
    <xf numFmtId="2" fontId="11" fillId="5" borderId="27" xfId="0" applyNumberFormat="1" applyFont="1" applyFill="1" applyBorder="1" applyAlignment="1">
      <alignment horizontal="center" vertical="top" wrapText="1"/>
    </xf>
    <xf numFmtId="0" fontId="10" fillId="5" borderId="27" xfId="0" applyFont="1" applyFill="1" applyBorder="1" applyAlignment="1">
      <alignment vertical="top" wrapText="1"/>
    </xf>
    <xf numFmtId="2" fontId="11" fillId="5" borderId="27" xfId="0" applyNumberFormat="1" applyFont="1" applyFill="1" applyBorder="1" applyAlignment="1">
      <alignment horizontal="right" vertical="top" wrapText="1"/>
    </xf>
    <xf numFmtId="4" fontId="7" fillId="0" borderId="3" xfId="0" applyNumberFormat="1" applyFont="1" applyBorder="1"/>
    <xf numFmtId="0" fontId="7" fillId="0" borderId="7" xfId="0" applyFont="1" applyBorder="1"/>
    <xf numFmtId="2" fontId="5" fillId="0" borderId="30" xfId="0" applyNumberFormat="1" applyFont="1" applyBorder="1" applyAlignment="1">
      <alignment horizontal="center" vertical="top" wrapText="1"/>
    </xf>
    <xf numFmtId="2" fontId="11" fillId="5" borderId="30" xfId="0" applyNumberFormat="1" applyFont="1" applyFill="1" applyBorder="1" applyAlignment="1">
      <alignment horizontal="center" vertical="top" wrapText="1"/>
    </xf>
    <xf numFmtId="0" fontId="8" fillId="2" borderId="29" xfId="0" applyFont="1" applyFill="1" applyBorder="1" applyAlignment="1">
      <alignment horizontal="left" vertical="center" wrapText="1"/>
    </xf>
    <xf numFmtId="0" fontId="1" fillId="3" borderId="11" xfId="0" applyFont="1" applyFill="1" applyBorder="1" applyAlignment="1">
      <alignment horizontal="center" vertical="center"/>
    </xf>
    <xf numFmtId="2" fontId="13" fillId="5" borderId="23" xfId="0" applyNumberFormat="1" applyFont="1" applyFill="1" applyBorder="1" applyAlignment="1">
      <alignment horizontal="center" vertical="center" wrapText="1"/>
    </xf>
    <xf numFmtId="2" fontId="5" fillId="0" borderId="23" xfId="0" applyNumberFormat="1" applyFont="1" applyBorder="1" applyAlignment="1">
      <alignment horizontal="center" vertical="center" wrapText="1"/>
    </xf>
    <xf numFmtId="2" fontId="10" fillId="0" borderId="23" xfId="0" applyNumberFormat="1" applyFont="1" applyFill="1" applyBorder="1" applyAlignment="1">
      <alignment horizontal="center" vertical="center" wrapText="1"/>
    </xf>
    <xf numFmtId="4" fontId="11" fillId="5" borderId="31" xfId="0" applyNumberFormat="1" applyFont="1" applyFill="1" applyBorder="1" applyAlignment="1">
      <alignment horizontal="right" vertical="center" wrapText="1"/>
    </xf>
    <xf numFmtId="4" fontId="11" fillId="5" borderId="17" xfId="0" applyNumberFormat="1" applyFont="1" applyFill="1" applyBorder="1" applyAlignment="1">
      <alignment horizontal="right" vertical="center" wrapText="1"/>
    </xf>
    <xf numFmtId="2" fontId="10" fillId="5" borderId="23" xfId="0" applyNumberFormat="1" applyFont="1" applyFill="1" applyBorder="1" applyAlignment="1">
      <alignment horizontal="right" vertical="center" wrapText="1"/>
    </xf>
    <xf numFmtId="2" fontId="5" fillId="0" borderId="9" xfId="0" applyNumberFormat="1" applyFont="1" applyFill="1" applyBorder="1" applyAlignment="1">
      <alignment horizontal="center" vertical="center" wrapText="1"/>
    </xf>
    <xf numFmtId="4" fontId="5" fillId="0" borderId="17" xfId="0" applyNumberFormat="1" applyFont="1" applyBorder="1" applyAlignment="1">
      <alignment horizontal="center" vertical="center" wrapText="1"/>
    </xf>
    <xf numFmtId="4" fontId="5" fillId="0" borderId="31" xfId="0" applyNumberFormat="1" applyFont="1" applyBorder="1" applyAlignment="1">
      <alignment horizontal="center" vertical="center" wrapText="1"/>
    </xf>
    <xf numFmtId="4" fontId="13" fillId="5" borderId="17" xfId="0" applyNumberFormat="1" applyFont="1" applyFill="1" applyBorder="1" applyAlignment="1">
      <alignment horizontal="right" vertical="center" wrapText="1"/>
    </xf>
    <xf numFmtId="2" fontId="10" fillId="0" borderId="27" xfId="0" applyNumberFormat="1" applyFont="1" applyFill="1" applyBorder="1" applyAlignment="1">
      <alignment horizontal="center" vertical="top" wrapText="1"/>
    </xf>
    <xf numFmtId="2" fontId="13" fillId="5" borderId="27" xfId="0" applyNumberFormat="1" applyFont="1" applyFill="1" applyBorder="1" applyAlignment="1">
      <alignment horizontal="right" vertical="top" wrapText="1"/>
    </xf>
    <xf numFmtId="0" fontId="1" fillId="0" borderId="26" xfId="0" applyFont="1" applyFill="1" applyBorder="1" applyAlignment="1">
      <alignment horizontal="center" vertical="center" textRotation="90"/>
    </xf>
    <xf numFmtId="0" fontId="1" fillId="2" borderId="8" xfId="0" applyFont="1" applyFill="1" applyBorder="1" applyAlignment="1">
      <alignment horizontal="center" vertical="center"/>
    </xf>
    <xf numFmtId="4" fontId="8" fillId="0" borderId="29" xfId="0" applyNumberFormat="1" applyFont="1" applyFill="1" applyBorder="1" applyAlignment="1">
      <alignment horizontal="center" vertical="center" wrapText="1"/>
    </xf>
    <xf numFmtId="0" fontId="1" fillId="0" borderId="33" xfId="0" applyFont="1" applyBorder="1"/>
    <xf numFmtId="2" fontId="5" fillId="0" borderId="34" xfId="0" applyNumberFormat="1" applyFont="1" applyFill="1" applyBorder="1" applyAlignment="1">
      <alignment horizontal="center" vertical="center"/>
    </xf>
    <xf numFmtId="2" fontId="10" fillId="0" borderId="34" xfId="0" applyNumberFormat="1" applyFont="1" applyFill="1" applyBorder="1" applyAlignment="1">
      <alignment horizontal="center" vertical="center"/>
    </xf>
    <xf numFmtId="4" fontId="13" fillId="5" borderId="31" xfId="0" applyNumberFormat="1" applyFont="1" applyFill="1" applyBorder="1" applyAlignment="1">
      <alignment horizontal="center" vertical="center" wrapText="1"/>
    </xf>
    <xf numFmtId="2" fontId="5" fillId="5" borderId="23" xfId="0" applyNumberFormat="1" applyFont="1" applyFill="1" applyBorder="1" applyAlignment="1">
      <alignment horizontal="center" vertical="center" wrapText="1"/>
    </xf>
    <xf numFmtId="0" fontId="12" fillId="5" borderId="24" xfId="0" applyFont="1" applyFill="1" applyBorder="1" applyAlignment="1">
      <alignment vertical="top" wrapText="1"/>
    </xf>
    <xf numFmtId="0" fontId="10" fillId="5" borderId="23" xfId="0" applyFont="1" applyFill="1" applyBorder="1" applyAlignment="1">
      <alignment horizontal="left" vertical="top" wrapText="1"/>
    </xf>
    <xf numFmtId="0" fontId="10" fillId="5" borderId="32" xfId="0" applyFont="1" applyFill="1" applyBorder="1" applyAlignment="1">
      <alignment horizontal="left" vertical="top" wrapText="1"/>
    </xf>
    <xf numFmtId="0" fontId="10" fillId="5" borderId="23" xfId="0" applyFont="1" applyFill="1" applyBorder="1" applyAlignment="1">
      <alignment vertical="top" wrapText="1"/>
    </xf>
    <xf numFmtId="0" fontId="8" fillId="5" borderId="29" xfId="0" applyFont="1" applyFill="1" applyBorder="1" applyAlignment="1">
      <alignment horizontal="left" vertical="center" wrapText="1"/>
    </xf>
    <xf numFmtId="0" fontId="8" fillId="5" borderId="27" xfId="0" applyFont="1" applyFill="1" applyBorder="1" applyAlignment="1">
      <alignment horizontal="left" vertical="center" wrapText="1"/>
    </xf>
    <xf numFmtId="0" fontId="10" fillId="5" borderId="9" xfId="0" applyFont="1" applyFill="1" applyBorder="1" applyAlignment="1">
      <alignment vertical="top" wrapText="1"/>
    </xf>
    <xf numFmtId="0" fontId="7" fillId="4" borderId="3" xfId="0" applyFont="1" applyFill="1" applyBorder="1" applyAlignment="1">
      <alignment vertical="center"/>
    </xf>
    <xf numFmtId="0" fontId="7" fillId="4" borderId="23" xfId="0" applyFont="1" applyFill="1" applyBorder="1" applyAlignment="1">
      <alignment vertical="center"/>
    </xf>
    <xf numFmtId="0" fontId="1" fillId="4" borderId="35" xfId="0" applyFont="1" applyFill="1" applyBorder="1" applyAlignment="1">
      <alignment vertical="center"/>
    </xf>
    <xf numFmtId="0" fontId="7" fillId="4" borderId="34" xfId="0" applyFont="1" applyFill="1" applyBorder="1" applyAlignment="1">
      <alignment vertical="center"/>
    </xf>
    <xf numFmtId="0" fontId="1" fillId="4" borderId="36" xfId="0" applyFont="1" applyFill="1" applyBorder="1" applyAlignment="1">
      <alignment vertical="center"/>
    </xf>
    <xf numFmtId="0" fontId="1" fillId="4" borderId="37" xfId="0" applyFont="1" applyFill="1" applyBorder="1" applyAlignment="1">
      <alignment vertical="center"/>
    </xf>
    <xf numFmtId="0" fontId="1" fillId="4" borderId="23" xfId="0" applyFont="1" applyFill="1" applyBorder="1" applyAlignment="1">
      <alignment vertical="center"/>
    </xf>
    <xf numFmtId="4" fontId="5" fillId="0" borderId="23" xfId="0" applyNumberFormat="1" applyFont="1" applyBorder="1" applyAlignment="1">
      <alignment horizontal="center" vertical="top" wrapText="1"/>
    </xf>
    <xf numFmtId="4" fontId="10" fillId="0" borderId="23" xfId="0" applyNumberFormat="1" applyFont="1" applyFill="1" applyBorder="1" applyAlignment="1">
      <alignment horizontal="center" vertical="top" wrapText="1"/>
    </xf>
    <xf numFmtId="4" fontId="13" fillId="5" borderId="23" xfId="0" applyNumberFormat="1" applyFont="1" applyFill="1" applyBorder="1" applyAlignment="1">
      <alignment horizontal="right" vertical="top" wrapText="1"/>
    </xf>
    <xf numFmtId="0" fontId="9" fillId="4" borderId="14"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1" fillId="4" borderId="11" xfId="0" applyFont="1" applyFill="1" applyBorder="1" applyAlignment="1">
      <alignment horizontal="center" vertical="center"/>
    </xf>
    <xf numFmtId="0" fontId="9" fillId="4" borderId="38" xfId="0" applyFont="1" applyFill="1" applyBorder="1" applyAlignment="1">
      <alignment horizontal="left" vertical="center" wrapText="1"/>
    </xf>
    <xf numFmtId="0" fontId="9" fillId="4" borderId="39" xfId="0" applyFont="1" applyFill="1" applyBorder="1" applyAlignment="1">
      <alignment horizontal="left" vertical="center" wrapText="1"/>
    </xf>
    <xf numFmtId="0" fontId="10" fillId="4" borderId="39" xfId="0" applyFont="1" applyFill="1" applyBorder="1" applyAlignment="1">
      <alignment vertical="center" wrapText="1"/>
    </xf>
    <xf numFmtId="0" fontId="10" fillId="4" borderId="40" xfId="0" applyFont="1" applyFill="1" applyBorder="1" applyAlignment="1">
      <alignment vertical="center" wrapText="1"/>
    </xf>
    <xf numFmtId="0" fontId="1" fillId="4" borderId="13" xfId="0" applyFont="1" applyFill="1" applyBorder="1" applyAlignment="1">
      <alignment vertical="center"/>
    </xf>
    <xf numFmtId="0" fontId="1" fillId="4" borderId="24" xfId="0" applyFont="1" applyFill="1" applyBorder="1" applyAlignment="1">
      <alignment vertical="center"/>
    </xf>
    <xf numFmtId="4" fontId="5" fillId="0" borderId="9" xfId="0" applyNumberFormat="1" applyFont="1" applyBorder="1" applyAlignment="1">
      <alignment horizontal="center" vertical="top" wrapText="1"/>
    </xf>
    <xf numFmtId="4" fontId="10" fillId="0" borderId="9" xfId="0" applyNumberFormat="1" applyFont="1" applyFill="1" applyBorder="1" applyAlignment="1">
      <alignment horizontal="center" vertical="top" wrapText="1"/>
    </xf>
    <xf numFmtId="4" fontId="13" fillId="5" borderId="9" xfId="0" applyNumberFormat="1" applyFont="1" applyFill="1" applyBorder="1" applyAlignment="1">
      <alignment horizontal="right" vertical="top" wrapText="1"/>
    </xf>
    <xf numFmtId="0" fontId="0" fillId="4" borderId="22" xfId="0" applyFill="1" applyBorder="1" applyAlignment="1"/>
    <xf numFmtId="0" fontId="1" fillId="5" borderId="12" xfId="0" applyFont="1" applyFill="1" applyBorder="1" applyAlignment="1">
      <alignment vertical="center" wrapText="1"/>
    </xf>
    <xf numFmtId="4" fontId="5" fillId="5" borderId="17" xfId="0" applyNumberFormat="1" applyFont="1" applyFill="1" applyBorder="1" applyAlignment="1">
      <alignment horizontal="right" vertical="center" wrapText="1"/>
    </xf>
    <xf numFmtId="4" fontId="10" fillId="5" borderId="17" xfId="0" applyNumberFormat="1" applyFont="1" applyFill="1" applyBorder="1" applyAlignment="1">
      <alignment horizontal="right" vertical="center" wrapText="1"/>
    </xf>
    <xf numFmtId="2" fontId="8" fillId="0" borderId="9" xfId="0" applyNumberFormat="1" applyFont="1" applyFill="1" applyBorder="1" applyAlignment="1">
      <alignment horizontal="right" vertical="center" wrapText="1"/>
    </xf>
    <xf numFmtId="0" fontId="1" fillId="4" borderId="26" xfId="0" applyFont="1" applyFill="1" applyBorder="1" applyAlignment="1">
      <alignment horizontal="center" vertical="center"/>
    </xf>
    <xf numFmtId="0" fontId="9" fillId="4" borderId="30" xfId="0" applyFont="1" applyFill="1" applyBorder="1" applyAlignment="1">
      <alignment horizontal="left" vertical="center" wrapText="1"/>
    </xf>
    <xf numFmtId="0" fontId="9" fillId="4" borderId="41" xfId="0" applyFont="1" applyFill="1" applyBorder="1" applyAlignment="1">
      <alignment horizontal="left" vertical="center" wrapText="1"/>
    </xf>
    <xf numFmtId="0" fontId="10" fillId="4" borderId="41" xfId="0" applyFont="1" applyFill="1" applyBorder="1" applyAlignment="1">
      <alignment vertical="center" wrapText="1"/>
    </xf>
    <xf numFmtId="0" fontId="10" fillId="4" borderId="42" xfId="0" applyFont="1" applyFill="1" applyBorder="1" applyAlignment="1">
      <alignment vertical="center" wrapText="1"/>
    </xf>
    <xf numFmtId="0" fontId="10" fillId="0" borderId="23" xfId="0" applyFont="1" applyFill="1" applyBorder="1" applyAlignment="1">
      <alignment horizontal="left" vertical="top" wrapText="1"/>
    </xf>
    <xf numFmtId="2" fontId="15" fillId="0" borderId="23" xfId="0" applyNumberFormat="1" applyFont="1" applyBorder="1" applyAlignment="1">
      <alignment horizontal="center" vertical="center" wrapText="1"/>
    </xf>
    <xf numFmtId="2" fontId="16" fillId="0" borderId="23" xfId="0" applyNumberFormat="1" applyFont="1" applyFill="1" applyBorder="1" applyAlignment="1">
      <alignment horizontal="center" vertical="center" wrapText="1"/>
    </xf>
    <xf numFmtId="2" fontId="15" fillId="5" borderId="23"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1" fillId="0" borderId="13" xfId="0" applyFont="1" applyFill="1" applyBorder="1" applyAlignment="1">
      <alignment horizontal="center" vertical="center" textRotation="90"/>
    </xf>
    <xf numFmtId="0" fontId="8" fillId="4" borderId="17" xfId="0" applyFont="1" applyFill="1" applyBorder="1" applyAlignment="1">
      <alignment horizontal="left" vertical="center" wrapText="1"/>
    </xf>
    <xf numFmtId="0" fontId="0" fillId="4" borderId="18" xfId="0" applyFill="1" applyBorder="1" applyAlignment="1"/>
    <xf numFmtId="0" fontId="9" fillId="3" borderId="17" xfId="0" applyFont="1" applyFill="1" applyBorder="1" applyAlignment="1">
      <alignment horizontal="left" vertical="center" wrapText="1"/>
    </xf>
    <xf numFmtId="0" fontId="0" fillId="0" borderId="18" xfId="0" applyBorder="1" applyAlignment="1"/>
    <xf numFmtId="0" fontId="0" fillId="0" borderId="19" xfId="0" applyBorder="1" applyAlignment="1"/>
    <xf numFmtId="2" fontId="5" fillId="5" borderId="27" xfId="0" applyNumberFormat="1" applyFont="1" applyFill="1" applyBorder="1" applyAlignment="1">
      <alignment horizontal="center" vertical="center" wrapText="1"/>
    </xf>
    <xf numFmtId="0" fontId="9" fillId="3" borderId="3" xfId="0" applyFont="1" applyFill="1" applyBorder="1" applyAlignment="1">
      <alignment horizontal="left" vertical="center" wrapText="1"/>
    </xf>
    <xf numFmtId="0" fontId="0" fillId="0" borderId="3" xfId="0" applyBorder="1" applyAlignment="1"/>
    <xf numFmtId="0" fontId="0" fillId="0" borderId="7" xfId="0" applyBorder="1" applyAlignment="1"/>
    <xf numFmtId="0" fontId="1" fillId="0" borderId="13" xfId="0" applyFont="1" applyFill="1" applyBorder="1" applyAlignment="1">
      <alignment horizontal="center" vertical="center" textRotation="90"/>
    </xf>
    <xf numFmtId="0" fontId="10" fillId="0" borderId="27" xfId="0" applyFont="1" applyFill="1" applyBorder="1" applyAlignment="1">
      <alignment horizontal="left" vertical="top" wrapText="1"/>
    </xf>
    <xf numFmtId="0" fontId="10" fillId="0" borderId="34" xfId="0" applyFont="1" applyFill="1" applyBorder="1" applyAlignment="1">
      <alignment horizontal="left" vertical="top" wrapText="1"/>
    </xf>
    <xf numFmtId="0" fontId="8" fillId="4" borderId="17" xfId="0" applyFont="1" applyFill="1" applyBorder="1" applyAlignment="1">
      <alignment horizontal="left" vertical="center" wrapText="1"/>
    </xf>
    <xf numFmtId="0" fontId="0" fillId="4" borderId="18" xfId="0" applyFill="1" applyBorder="1" applyAlignment="1"/>
    <xf numFmtId="0" fontId="0" fillId="4" borderId="19" xfId="0" applyFill="1" applyBorder="1" applyAlignment="1"/>
    <xf numFmtId="0" fontId="9" fillId="3" borderId="17" xfId="0" applyFont="1" applyFill="1" applyBorder="1" applyAlignment="1">
      <alignment horizontal="left" vertical="center" wrapText="1"/>
    </xf>
    <xf numFmtId="0" fontId="0" fillId="0" borderId="18" xfId="0" applyBorder="1" applyAlignment="1"/>
    <xf numFmtId="0" fontId="0" fillId="0" borderId="19" xfId="0" applyBorder="1" applyAlignment="1"/>
    <xf numFmtId="0" fontId="8" fillId="4" borderId="14" xfId="0" applyFont="1" applyFill="1" applyBorder="1" applyAlignment="1">
      <alignment horizontal="left" vertical="center" wrapText="1"/>
    </xf>
    <xf numFmtId="0" fontId="0" fillId="4" borderId="15" xfId="0" applyFill="1" applyBorder="1" applyAlignment="1"/>
    <xf numFmtId="0" fontId="0" fillId="4" borderId="16" xfId="0" applyFill="1" applyBorder="1" applyAlignment="1"/>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center"/>
    </xf>
    <xf numFmtId="0" fontId="1" fillId="0" borderId="8" xfId="0" applyFont="1" applyBorder="1" applyAlignment="1">
      <alignment horizontal="center"/>
    </xf>
    <xf numFmtId="0" fontId="5" fillId="0" borderId="3" xfId="0"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72"/>
  <sheetViews>
    <sheetView tabSelected="1" view="pageBreakPreview" zoomScale="80" zoomScaleNormal="75" zoomScaleSheetLayoutView="80" workbookViewId="0">
      <pane xSplit="1" ySplit="5" topLeftCell="B63" activePane="bottomRight" state="frozen"/>
      <selection activeCell="C4" sqref="C4:J4"/>
      <selection pane="topRight" activeCell="C4" sqref="C4:J4"/>
      <selection pane="bottomLeft" activeCell="C4" sqref="C4:J4"/>
      <selection pane="bottomRight" activeCell="H64" sqref="H64"/>
    </sheetView>
  </sheetViews>
  <sheetFormatPr defaultRowHeight="15" x14ac:dyDescent="0.25"/>
  <cols>
    <col min="1" max="1" width="5.7109375" style="1" customWidth="1"/>
    <col min="2" max="2" width="57.140625" style="1" customWidth="1"/>
    <col min="3" max="3" width="15.28515625" style="1" customWidth="1"/>
    <col min="4" max="4" width="16.140625" style="1" customWidth="1"/>
    <col min="5" max="5" width="13.5703125" style="1" customWidth="1"/>
    <col min="6" max="6" width="11.85546875" style="1" customWidth="1"/>
    <col min="7" max="7" width="13" style="1" customWidth="1"/>
    <col min="8" max="8" width="15.7109375" style="1" customWidth="1"/>
    <col min="9" max="9" width="13.85546875" style="1" customWidth="1"/>
    <col min="10" max="10" width="11.28515625" style="1" customWidth="1"/>
    <col min="11" max="11" width="106.42578125" style="1" customWidth="1"/>
    <col min="12" max="13" width="9.140625" style="1"/>
    <col min="14" max="14" width="16.5703125" style="1" customWidth="1"/>
    <col min="15" max="15" width="9.140625" style="1"/>
    <col min="16" max="16" width="66" style="1" customWidth="1"/>
    <col min="17" max="16384" width="9.140625" style="1"/>
  </cols>
  <sheetData>
    <row r="1" spans="1:11" ht="20.25" x14ac:dyDescent="0.3">
      <c r="K1" s="2"/>
    </row>
    <row r="2" spans="1:11" ht="27.75" customHeight="1" x14ac:dyDescent="0.25">
      <c r="A2" s="136" t="s">
        <v>45</v>
      </c>
      <c r="B2" s="136"/>
      <c r="C2" s="136"/>
      <c r="D2" s="136"/>
      <c r="E2" s="136"/>
      <c r="F2" s="136"/>
      <c r="G2" s="136"/>
      <c r="H2" s="136"/>
      <c r="I2" s="136"/>
      <c r="J2" s="136"/>
      <c r="K2" s="136"/>
    </row>
    <row r="3" spans="1:11" ht="22.5" customHeight="1" thickBot="1" x14ac:dyDescent="0.3">
      <c r="A3" s="137" t="s">
        <v>82</v>
      </c>
      <c r="B3" s="137"/>
      <c r="C3" s="137"/>
      <c r="D3" s="137"/>
      <c r="E3" s="137"/>
      <c r="F3" s="137"/>
      <c r="G3" s="137"/>
      <c r="H3" s="137"/>
      <c r="I3" s="137"/>
      <c r="J3" s="137"/>
      <c r="K3" s="137"/>
    </row>
    <row r="4" spans="1:11" ht="54.75" customHeight="1" x14ac:dyDescent="0.25">
      <c r="A4" s="138"/>
      <c r="B4" s="140" t="s">
        <v>0</v>
      </c>
      <c r="C4" s="142" t="s">
        <v>1</v>
      </c>
      <c r="D4" s="143"/>
      <c r="E4" s="143"/>
      <c r="F4" s="144"/>
      <c r="G4" s="142" t="s">
        <v>83</v>
      </c>
      <c r="H4" s="143"/>
      <c r="I4" s="143"/>
      <c r="J4" s="144"/>
      <c r="K4" s="145" t="s">
        <v>2</v>
      </c>
    </row>
    <row r="5" spans="1:11" ht="40.5" customHeight="1" thickBot="1" x14ac:dyDescent="0.3">
      <c r="A5" s="139"/>
      <c r="B5" s="141"/>
      <c r="C5" s="113" t="s">
        <v>3</v>
      </c>
      <c r="D5" s="3" t="s">
        <v>4</v>
      </c>
      <c r="E5" s="3" t="s">
        <v>5</v>
      </c>
      <c r="F5" s="3" t="s">
        <v>6</v>
      </c>
      <c r="G5" s="113" t="s">
        <v>3</v>
      </c>
      <c r="H5" s="3" t="s">
        <v>4</v>
      </c>
      <c r="I5" s="3" t="s">
        <v>5</v>
      </c>
      <c r="J5" s="3" t="s">
        <v>6</v>
      </c>
      <c r="K5" s="146"/>
    </row>
    <row r="6" spans="1:11" ht="30" customHeight="1" x14ac:dyDescent="0.25">
      <c r="A6" s="4" t="s">
        <v>7</v>
      </c>
      <c r="B6" s="5" t="s">
        <v>13</v>
      </c>
      <c r="C6" s="12"/>
      <c r="D6" s="12"/>
      <c r="E6" s="12"/>
      <c r="F6" s="12"/>
      <c r="G6" s="12"/>
      <c r="H6" s="12"/>
      <c r="I6" s="12"/>
      <c r="J6" s="12"/>
      <c r="K6" s="13"/>
    </row>
    <row r="7" spans="1:11" ht="40.5" customHeight="1" x14ac:dyDescent="0.25">
      <c r="A7" s="8" t="s">
        <v>9</v>
      </c>
      <c r="B7" s="87" t="s">
        <v>57</v>
      </c>
      <c r="C7" s="88"/>
      <c r="D7" s="88"/>
      <c r="E7" s="88"/>
      <c r="F7" s="88"/>
      <c r="G7" s="88"/>
      <c r="H7" s="14"/>
      <c r="I7" s="14"/>
      <c r="J7" s="14"/>
      <c r="K7" s="15"/>
    </row>
    <row r="8" spans="1:11" ht="40.5" customHeight="1" thickBot="1" x14ac:dyDescent="0.3">
      <c r="A8" s="104" t="s">
        <v>8</v>
      </c>
      <c r="B8" s="105" t="s">
        <v>76</v>
      </c>
      <c r="C8" s="106"/>
      <c r="D8" s="106"/>
      <c r="E8" s="106"/>
      <c r="F8" s="106"/>
      <c r="G8" s="106"/>
      <c r="H8" s="107"/>
      <c r="I8" s="107"/>
      <c r="J8" s="107"/>
      <c r="K8" s="108"/>
    </row>
    <row r="9" spans="1:11" ht="255" customHeight="1" thickBot="1" x14ac:dyDescent="0.3">
      <c r="A9" s="62" t="s">
        <v>11</v>
      </c>
      <c r="B9" s="100" t="s">
        <v>78</v>
      </c>
      <c r="C9" s="101">
        <f>D9+E9+F9</f>
        <v>2125.5</v>
      </c>
      <c r="D9" s="54">
        <v>1031.2</v>
      </c>
      <c r="E9" s="54">
        <v>941.1</v>
      </c>
      <c r="F9" s="54">
        <v>153.19999999999999</v>
      </c>
      <c r="G9" s="59">
        <f>H9+I9+J9</f>
        <v>2125.5</v>
      </c>
      <c r="H9" s="54">
        <v>1031.2</v>
      </c>
      <c r="I9" s="54">
        <v>941.1</v>
      </c>
      <c r="J9" s="54">
        <v>153.19999999999999</v>
      </c>
      <c r="K9" s="34" t="s">
        <v>85</v>
      </c>
    </row>
    <row r="10" spans="1:11" ht="24.75" customHeight="1" thickBot="1" x14ac:dyDescent="0.3">
      <c r="A10" s="104" t="s">
        <v>8</v>
      </c>
      <c r="B10" s="105" t="s">
        <v>58</v>
      </c>
      <c r="C10" s="106"/>
      <c r="D10" s="106"/>
      <c r="E10" s="106"/>
      <c r="F10" s="106"/>
      <c r="G10" s="106"/>
      <c r="H10" s="107"/>
      <c r="I10" s="107"/>
      <c r="J10" s="107"/>
      <c r="K10" s="108"/>
    </row>
    <row r="11" spans="1:11" ht="26.25" customHeight="1" thickBot="1" x14ac:dyDescent="0.3">
      <c r="A11" s="30"/>
      <c r="B11" s="77" t="s">
        <v>22</v>
      </c>
      <c r="C11" s="31"/>
      <c r="D11" s="31"/>
      <c r="E11" s="31"/>
      <c r="F11" s="31"/>
      <c r="G11" s="31"/>
      <c r="H11" s="31"/>
      <c r="I11" s="31"/>
      <c r="J11" s="31"/>
      <c r="K11" s="32"/>
    </row>
    <row r="12" spans="1:11" ht="89.25" customHeight="1" thickBot="1" x14ac:dyDescent="0.3">
      <c r="A12" s="62" t="s">
        <v>11</v>
      </c>
      <c r="B12" s="100" t="s">
        <v>59</v>
      </c>
      <c r="C12" s="101">
        <f>D12+E12+F12</f>
        <v>100</v>
      </c>
      <c r="D12" s="54">
        <v>80</v>
      </c>
      <c r="E12" s="54">
        <v>20</v>
      </c>
      <c r="F12" s="54">
        <v>0</v>
      </c>
      <c r="G12" s="59">
        <f>H12+I12+J12</f>
        <v>100</v>
      </c>
      <c r="H12" s="102">
        <v>80</v>
      </c>
      <c r="I12" s="102">
        <v>20</v>
      </c>
      <c r="J12" s="102">
        <v>0</v>
      </c>
      <c r="K12" s="34" t="s">
        <v>77</v>
      </c>
    </row>
    <row r="13" spans="1:11" ht="24" customHeight="1" thickBot="1" x14ac:dyDescent="0.3">
      <c r="A13" s="62"/>
      <c r="B13" s="27" t="s">
        <v>15</v>
      </c>
      <c r="C13" s="103">
        <f>C12+C9</f>
        <v>2225.5</v>
      </c>
      <c r="D13" s="103">
        <f>D12+D9</f>
        <v>1111.2</v>
      </c>
      <c r="E13" s="103">
        <f>E12+E9</f>
        <v>961.1</v>
      </c>
      <c r="F13" s="103">
        <f>F12+F9</f>
        <v>153.19999999999999</v>
      </c>
      <c r="G13" s="103">
        <f t="shared" ref="G13" si="0">G12+G9</f>
        <v>2225.5</v>
      </c>
      <c r="H13" s="103">
        <f>H12+H9</f>
        <v>1111.2</v>
      </c>
      <c r="I13" s="103">
        <f>I12+I9</f>
        <v>961.1</v>
      </c>
      <c r="J13" s="103">
        <f>J12+J9</f>
        <v>153.19999999999999</v>
      </c>
      <c r="K13" s="28"/>
    </row>
    <row r="14" spans="1:11" s="6" customFormat="1" ht="23.25" customHeight="1" x14ac:dyDescent="0.2">
      <c r="A14" s="4" t="s">
        <v>7</v>
      </c>
      <c r="B14" s="5" t="s">
        <v>10</v>
      </c>
      <c r="C14" s="12"/>
      <c r="D14" s="12"/>
      <c r="E14" s="12"/>
      <c r="F14" s="12"/>
      <c r="G14" s="12"/>
      <c r="H14" s="12"/>
      <c r="I14" s="12"/>
      <c r="J14" s="12"/>
      <c r="K14" s="13"/>
    </row>
    <row r="15" spans="1:11" s="6" customFormat="1" ht="57.75" customHeight="1" x14ac:dyDescent="0.2">
      <c r="A15" s="8" t="s">
        <v>9</v>
      </c>
      <c r="B15" s="87" t="s">
        <v>18</v>
      </c>
      <c r="C15" s="88"/>
      <c r="D15" s="88"/>
      <c r="E15" s="88"/>
      <c r="F15" s="88"/>
      <c r="G15" s="88"/>
      <c r="H15" s="14"/>
      <c r="I15" s="14"/>
      <c r="J15" s="14"/>
      <c r="K15" s="15"/>
    </row>
    <row r="16" spans="1:11" s="6" customFormat="1" ht="30" customHeight="1" thickBot="1" x14ac:dyDescent="0.25">
      <c r="A16" s="29" t="s">
        <v>8</v>
      </c>
      <c r="B16" s="87" t="s">
        <v>17</v>
      </c>
      <c r="C16" s="88"/>
      <c r="D16" s="88"/>
      <c r="E16" s="88"/>
      <c r="F16" s="88"/>
      <c r="G16" s="88"/>
      <c r="H16" s="14"/>
      <c r="I16" s="14"/>
      <c r="J16" s="14"/>
      <c r="K16" s="15"/>
    </row>
    <row r="17" spans="1:16" s="6" customFormat="1" ht="17.25" customHeight="1" x14ac:dyDescent="0.2">
      <c r="A17" s="30"/>
      <c r="B17" s="77" t="s">
        <v>19</v>
      </c>
      <c r="C17" s="31"/>
      <c r="D17" s="31"/>
      <c r="E17" s="31"/>
      <c r="F17" s="31"/>
      <c r="G17" s="31"/>
      <c r="H17" s="31"/>
      <c r="I17" s="31"/>
      <c r="J17" s="31"/>
      <c r="K17" s="32"/>
    </row>
    <row r="18" spans="1:16" s="6" customFormat="1" ht="226.5" customHeight="1" x14ac:dyDescent="0.2">
      <c r="A18" s="124" t="s">
        <v>11</v>
      </c>
      <c r="B18" s="71" t="s">
        <v>46</v>
      </c>
      <c r="C18" s="57">
        <f>D18+E18+F18</f>
        <v>1059.57349</v>
      </c>
      <c r="D18" s="54">
        <v>788.56593999999996</v>
      </c>
      <c r="E18" s="54">
        <v>236.35001</v>
      </c>
      <c r="F18" s="54">
        <v>34.657539999999997</v>
      </c>
      <c r="G18" s="59">
        <f>H18+I18+J18</f>
        <v>1059.57349</v>
      </c>
      <c r="H18" s="54">
        <v>788.56593999999996</v>
      </c>
      <c r="I18" s="54">
        <v>236.35001</v>
      </c>
      <c r="J18" s="54">
        <v>34.657539999999997</v>
      </c>
      <c r="K18" s="33" t="s">
        <v>71</v>
      </c>
    </row>
    <row r="19" spans="1:16" s="6" customFormat="1" ht="227.25" customHeight="1" x14ac:dyDescent="0.2">
      <c r="A19" s="124"/>
      <c r="B19" s="71" t="s">
        <v>47</v>
      </c>
      <c r="C19" s="57">
        <f>D19+E19+F19</f>
        <v>3120.9362999999998</v>
      </c>
      <c r="D19" s="54">
        <v>2322.6931399999999</v>
      </c>
      <c r="E19" s="54">
        <v>696.16060000000004</v>
      </c>
      <c r="F19" s="54">
        <v>102.08256</v>
      </c>
      <c r="G19" s="59">
        <f>H19+I19+J19</f>
        <v>3120.9362999999998</v>
      </c>
      <c r="H19" s="54">
        <v>2322.6931399999999</v>
      </c>
      <c r="I19" s="54">
        <v>696.16060000000004</v>
      </c>
      <c r="J19" s="54">
        <v>102.08256</v>
      </c>
      <c r="K19" s="33" t="s">
        <v>81</v>
      </c>
    </row>
    <row r="20" spans="1:16" s="6" customFormat="1" ht="192.75" customHeight="1" x14ac:dyDescent="0.2">
      <c r="A20" s="124"/>
      <c r="B20" s="72" t="s">
        <v>49</v>
      </c>
      <c r="C20" s="58">
        <f>D20+E20+F20</f>
        <v>17.91797</v>
      </c>
      <c r="D20" s="53">
        <v>13.33508</v>
      </c>
      <c r="E20" s="53">
        <v>3.99681</v>
      </c>
      <c r="F20" s="53">
        <v>0.58608000000000005</v>
      </c>
      <c r="G20" s="68">
        <f>H20+I20+J20</f>
        <v>17.91797</v>
      </c>
      <c r="H20" s="53">
        <v>13.33508</v>
      </c>
      <c r="I20" s="53">
        <v>3.99681</v>
      </c>
      <c r="J20" s="53">
        <v>0.58608000000000005</v>
      </c>
      <c r="K20" s="33" t="s">
        <v>79</v>
      </c>
    </row>
    <row r="21" spans="1:16" ht="210" customHeight="1" x14ac:dyDescent="0.25">
      <c r="A21" s="124"/>
      <c r="B21" s="73" t="s">
        <v>48</v>
      </c>
      <c r="C21" s="51">
        <f>D21+E21+F21</f>
        <v>877.98072999999999</v>
      </c>
      <c r="D21" s="55">
        <v>653.41923999999995</v>
      </c>
      <c r="E21" s="55">
        <v>195.84366</v>
      </c>
      <c r="F21" s="55">
        <v>28.717829999999999</v>
      </c>
      <c r="G21" s="69">
        <f>H21+I21+J21</f>
        <v>877.98072999999999</v>
      </c>
      <c r="H21" s="55">
        <v>653.41923999999995</v>
      </c>
      <c r="I21" s="55">
        <v>195.84366</v>
      </c>
      <c r="J21" s="55">
        <v>28.717829999999999</v>
      </c>
      <c r="K21" s="33" t="s">
        <v>80</v>
      </c>
      <c r="P21" s="16"/>
    </row>
    <row r="22" spans="1:16" ht="18" customHeight="1" thickBot="1" x14ac:dyDescent="0.3">
      <c r="A22" s="62"/>
      <c r="B22" s="74" t="s">
        <v>29</v>
      </c>
      <c r="C22" s="56">
        <f>C21+C18+C19+C20</f>
        <v>5076.4084899999998</v>
      </c>
      <c r="D22" s="56">
        <f>D21+D18+D19+D20</f>
        <v>3778.0133999999998</v>
      </c>
      <c r="E22" s="56">
        <f t="shared" ref="E22:F22" si="1">E21+E18+E19+E20</f>
        <v>1132.3510800000001</v>
      </c>
      <c r="F22" s="56">
        <f t="shared" si="1"/>
        <v>166.04401000000001</v>
      </c>
      <c r="G22" s="56">
        <f>G21+G18+G20+G19</f>
        <v>5076.4084899999998</v>
      </c>
      <c r="H22" s="56">
        <f t="shared" ref="H22:J22" si="2">H21+H18+H20+H19</f>
        <v>3778.0133999999998</v>
      </c>
      <c r="I22" s="56">
        <f t="shared" si="2"/>
        <v>1132.3510799999999</v>
      </c>
      <c r="J22" s="56">
        <f t="shared" si="2"/>
        <v>166.04401000000001</v>
      </c>
      <c r="K22" s="28"/>
      <c r="P22" s="16"/>
    </row>
    <row r="23" spans="1:16" ht="22.5" customHeight="1" x14ac:dyDescent="0.25">
      <c r="A23" s="30"/>
      <c r="B23" s="77" t="s">
        <v>20</v>
      </c>
      <c r="C23" s="31"/>
      <c r="D23" s="31"/>
      <c r="E23" s="31"/>
      <c r="F23" s="31"/>
      <c r="G23" s="31"/>
      <c r="H23" s="31"/>
      <c r="I23" s="31"/>
      <c r="J23" s="31"/>
      <c r="K23" s="32"/>
      <c r="P23" s="16"/>
    </row>
    <row r="24" spans="1:16" ht="196.5" customHeight="1" x14ac:dyDescent="0.25">
      <c r="A24" s="124" t="s">
        <v>11</v>
      </c>
      <c r="B24" s="125" t="s">
        <v>50</v>
      </c>
      <c r="C24" s="51">
        <f>D24+E24+F24</f>
        <v>2082.2150000000001</v>
      </c>
      <c r="D24" s="67">
        <v>1399.24</v>
      </c>
      <c r="E24" s="67">
        <v>419.38499999999999</v>
      </c>
      <c r="F24" s="67">
        <v>263.58999999999997</v>
      </c>
      <c r="G24" s="66">
        <f>SUM(H24:J24)</f>
        <v>2082.2150000000001</v>
      </c>
      <c r="H24" s="67">
        <v>1399.24</v>
      </c>
      <c r="I24" s="67">
        <v>419.38499999999999</v>
      </c>
      <c r="J24" s="67">
        <v>263.58999999999997</v>
      </c>
      <c r="K24" s="34" t="s">
        <v>63</v>
      </c>
      <c r="P24" s="16"/>
    </row>
    <row r="25" spans="1:16" ht="186" customHeight="1" x14ac:dyDescent="0.25">
      <c r="A25" s="124"/>
      <c r="B25" s="126"/>
      <c r="C25" s="51">
        <f>D25+E25+F25</f>
        <v>388.33000000000004</v>
      </c>
      <c r="D25" s="52">
        <v>260.97000000000003</v>
      </c>
      <c r="E25" s="52">
        <v>78.22</v>
      </c>
      <c r="F25" s="52">
        <v>49.14</v>
      </c>
      <c r="G25" s="50">
        <f>H25+I25+J25</f>
        <v>388.33000000000004</v>
      </c>
      <c r="H25" s="52">
        <v>260.97000000000003</v>
      </c>
      <c r="I25" s="52">
        <v>78.22</v>
      </c>
      <c r="J25" s="52">
        <v>49.14</v>
      </c>
      <c r="K25" s="34" t="s">
        <v>62</v>
      </c>
      <c r="P25" s="16"/>
    </row>
    <row r="26" spans="1:16" ht="172.5" customHeight="1" x14ac:dyDescent="0.25">
      <c r="A26" s="124"/>
      <c r="B26" s="109" t="s">
        <v>60</v>
      </c>
      <c r="C26" s="51">
        <f>D26+E26+F26</f>
        <v>1972.165</v>
      </c>
      <c r="D26" s="52">
        <v>1325.29</v>
      </c>
      <c r="E26" s="52">
        <v>397.21499999999997</v>
      </c>
      <c r="F26" s="52">
        <v>249.66</v>
      </c>
      <c r="G26" s="50">
        <f>H26+I26+J26</f>
        <v>1972.165</v>
      </c>
      <c r="H26" s="52">
        <v>1325.29</v>
      </c>
      <c r="I26" s="52">
        <v>397.21499999999997</v>
      </c>
      <c r="J26" s="52">
        <v>249.66</v>
      </c>
      <c r="K26" s="34" t="s">
        <v>64</v>
      </c>
      <c r="P26" s="16"/>
    </row>
    <row r="27" spans="1:16" ht="147" customHeight="1" x14ac:dyDescent="0.25">
      <c r="A27" s="124"/>
      <c r="B27" s="109" t="s">
        <v>61</v>
      </c>
      <c r="C27" s="110">
        <f>D27+E27+F27</f>
        <v>25.560000000000002</v>
      </c>
      <c r="D27" s="111">
        <v>17.190000000000001</v>
      </c>
      <c r="E27" s="111">
        <v>5.15</v>
      </c>
      <c r="F27" s="111">
        <v>3.22</v>
      </c>
      <c r="G27" s="112">
        <f>H27+I27+J27</f>
        <v>25.560000000000002</v>
      </c>
      <c r="H27" s="111">
        <v>17.190000000000001</v>
      </c>
      <c r="I27" s="111">
        <v>5.15</v>
      </c>
      <c r="J27" s="111">
        <v>3.22</v>
      </c>
      <c r="K27" s="34" t="s">
        <v>65</v>
      </c>
      <c r="P27" s="16"/>
    </row>
    <row r="28" spans="1:16" ht="25.5" customHeight="1" thickBot="1" x14ac:dyDescent="0.3">
      <c r="A28" s="38"/>
      <c r="B28" s="75" t="s">
        <v>29</v>
      </c>
      <c r="C28" s="39">
        <f>C27+C24+C25+C26</f>
        <v>4468.2700000000004</v>
      </c>
      <c r="D28" s="39">
        <f t="shared" ref="D28:J28" si="3">D27+D24+D25+D26</f>
        <v>3002.69</v>
      </c>
      <c r="E28" s="39">
        <f t="shared" si="3"/>
        <v>899.97</v>
      </c>
      <c r="F28" s="39">
        <f t="shared" si="3"/>
        <v>565.61</v>
      </c>
      <c r="G28" s="39">
        <f t="shared" si="3"/>
        <v>4468.2700000000004</v>
      </c>
      <c r="H28" s="120">
        <f t="shared" si="3"/>
        <v>3002.69</v>
      </c>
      <c r="I28" s="120">
        <f t="shared" si="3"/>
        <v>899.97</v>
      </c>
      <c r="J28" s="39">
        <f t="shared" si="3"/>
        <v>565.61</v>
      </c>
      <c r="K28" s="34"/>
      <c r="P28" s="16"/>
    </row>
    <row r="29" spans="1:16" ht="20.25" customHeight="1" x14ac:dyDescent="0.25">
      <c r="A29" s="30"/>
      <c r="B29" s="77" t="s">
        <v>21</v>
      </c>
      <c r="C29" s="31"/>
      <c r="D29" s="31"/>
      <c r="E29" s="31"/>
      <c r="F29" s="31"/>
      <c r="G29" s="31"/>
      <c r="H29" s="31"/>
      <c r="I29" s="31"/>
      <c r="J29" s="31"/>
      <c r="K29" s="32"/>
      <c r="P29" s="16"/>
    </row>
    <row r="30" spans="1:16" ht="349.5" customHeight="1" thickBot="1" x14ac:dyDescent="0.3">
      <c r="A30" s="62" t="s">
        <v>11</v>
      </c>
      <c r="B30" s="76" t="s">
        <v>32</v>
      </c>
      <c r="C30" s="96">
        <f>D30+E30+F30</f>
        <v>3391.23551</v>
      </c>
      <c r="D30" s="97">
        <v>2613.23</v>
      </c>
      <c r="E30" s="97">
        <v>619.44000000000005</v>
      </c>
      <c r="F30" s="97">
        <v>158.56550999999999</v>
      </c>
      <c r="G30" s="98">
        <f>H30+I30+J30</f>
        <v>3391.23551</v>
      </c>
      <c r="H30" s="97">
        <v>2613.23</v>
      </c>
      <c r="I30" s="97">
        <v>619.44000000000005</v>
      </c>
      <c r="J30" s="97">
        <v>158.56550999999999</v>
      </c>
      <c r="K30" s="24" t="s">
        <v>73</v>
      </c>
      <c r="P30" s="16"/>
    </row>
    <row r="31" spans="1:16" ht="18" customHeight="1" x14ac:dyDescent="0.25">
      <c r="A31" s="79"/>
      <c r="B31" s="80" t="s">
        <v>34</v>
      </c>
      <c r="C31" s="81"/>
      <c r="D31" s="81"/>
      <c r="E31" s="81"/>
      <c r="F31" s="81"/>
      <c r="G31" s="81"/>
      <c r="H31" s="81"/>
      <c r="I31" s="81"/>
      <c r="J31" s="81"/>
      <c r="K31" s="82"/>
      <c r="P31" s="16"/>
    </row>
    <row r="32" spans="1:16" ht="310.5" customHeight="1" thickBot="1" x14ac:dyDescent="0.3">
      <c r="A32" s="62" t="s">
        <v>11</v>
      </c>
      <c r="B32" s="76" t="s">
        <v>41</v>
      </c>
      <c r="C32" s="46">
        <f>D32+E32+F32</f>
        <v>4436.3110400000005</v>
      </c>
      <c r="D32" s="47">
        <v>2952.27295</v>
      </c>
      <c r="E32" s="47">
        <v>884.85906999999997</v>
      </c>
      <c r="F32" s="47">
        <v>599.17902000000004</v>
      </c>
      <c r="G32" s="46">
        <f>H32+I32+J32</f>
        <v>4436.3110400000005</v>
      </c>
      <c r="H32" s="47">
        <v>2952.27295</v>
      </c>
      <c r="I32" s="47">
        <v>884.85906999999997</v>
      </c>
      <c r="J32" s="47">
        <v>599.17902000000004</v>
      </c>
      <c r="K32" s="24" t="s">
        <v>75</v>
      </c>
    </row>
    <row r="33" spans="1:11" ht="20.25" customHeight="1" x14ac:dyDescent="0.25">
      <c r="A33" s="30"/>
      <c r="B33" s="77" t="s">
        <v>35</v>
      </c>
      <c r="C33" s="31"/>
      <c r="D33" s="31"/>
      <c r="E33" s="31"/>
      <c r="F33" s="31"/>
      <c r="G33" s="31"/>
      <c r="H33" s="31"/>
      <c r="I33" s="31"/>
      <c r="J33" s="31"/>
      <c r="K33" s="32"/>
    </row>
    <row r="34" spans="1:11" ht="269.25" customHeight="1" thickBot="1" x14ac:dyDescent="0.3">
      <c r="A34" s="38" t="s">
        <v>11</v>
      </c>
      <c r="B34" s="42" t="s">
        <v>40</v>
      </c>
      <c r="C34" s="40">
        <f>D34+E34+F34</f>
        <v>2480.99179</v>
      </c>
      <c r="D34" s="41">
        <v>1570.4842200000001</v>
      </c>
      <c r="E34" s="41">
        <v>470.70756999999998</v>
      </c>
      <c r="F34" s="41">
        <v>439.8</v>
      </c>
      <c r="G34" s="40">
        <f>H34+I34+J34</f>
        <v>2480.99179</v>
      </c>
      <c r="H34" s="41">
        <v>1570.4842200000001</v>
      </c>
      <c r="I34" s="41">
        <v>470.70756999999998</v>
      </c>
      <c r="J34" s="41">
        <v>439.8</v>
      </c>
      <c r="K34" s="34" t="s">
        <v>68</v>
      </c>
    </row>
    <row r="35" spans="1:11" ht="24" customHeight="1" x14ac:dyDescent="0.25">
      <c r="A35" s="30"/>
      <c r="B35" s="77" t="s">
        <v>22</v>
      </c>
      <c r="C35" s="31"/>
      <c r="D35" s="31"/>
      <c r="E35" s="31"/>
      <c r="F35" s="31"/>
      <c r="G35" s="31"/>
      <c r="H35" s="31"/>
      <c r="I35" s="31"/>
      <c r="J35" s="31"/>
      <c r="K35" s="32"/>
    </row>
    <row r="36" spans="1:11" ht="255" customHeight="1" thickBot="1" x14ac:dyDescent="0.3">
      <c r="A36" s="38" t="s">
        <v>11</v>
      </c>
      <c r="B36" s="42" t="s">
        <v>52</v>
      </c>
      <c r="C36" s="40">
        <f>D36+E36+F36</f>
        <v>2734.3343999999997</v>
      </c>
      <c r="D36" s="41">
        <v>1886.10015</v>
      </c>
      <c r="E36" s="41">
        <v>565.30438000000004</v>
      </c>
      <c r="F36" s="41">
        <v>282.92986999999999</v>
      </c>
      <c r="G36" s="40">
        <f>H36+I36+J36</f>
        <v>2734.3343999999997</v>
      </c>
      <c r="H36" s="41">
        <v>1886.10015</v>
      </c>
      <c r="I36" s="41">
        <v>565.30438000000004</v>
      </c>
      <c r="J36" s="41">
        <v>282.92986999999999</v>
      </c>
      <c r="K36" s="34" t="s">
        <v>66</v>
      </c>
    </row>
    <row r="37" spans="1:11" ht="16.5" customHeight="1" x14ac:dyDescent="0.25">
      <c r="A37" s="30"/>
      <c r="B37" s="77" t="s">
        <v>23</v>
      </c>
      <c r="C37" s="31"/>
      <c r="D37" s="31"/>
      <c r="E37" s="31"/>
      <c r="F37" s="31"/>
      <c r="G37" s="31"/>
      <c r="H37" s="31"/>
      <c r="I37" s="31"/>
      <c r="J37" s="31"/>
      <c r="K37" s="32"/>
    </row>
    <row r="38" spans="1:11" ht="236.25" customHeight="1" thickBot="1" x14ac:dyDescent="0.3">
      <c r="A38" s="38" t="s">
        <v>11</v>
      </c>
      <c r="B38" s="42" t="s">
        <v>36</v>
      </c>
      <c r="C38" s="40">
        <f>D38+E38+F38</f>
        <v>1511.3435599999998</v>
      </c>
      <c r="D38" s="60">
        <v>1157.3739399999999</v>
      </c>
      <c r="E38" s="60">
        <v>346.88961999999998</v>
      </c>
      <c r="F38" s="60">
        <v>7.08</v>
      </c>
      <c r="G38" s="61">
        <f>H38+I38+J38</f>
        <v>1511.3435599999998</v>
      </c>
      <c r="H38" s="60">
        <v>1157.3739399999999</v>
      </c>
      <c r="I38" s="60">
        <v>346.88961999999998</v>
      </c>
      <c r="J38" s="60">
        <v>7.08</v>
      </c>
      <c r="K38" s="34" t="s">
        <v>72</v>
      </c>
    </row>
    <row r="39" spans="1:11" ht="24.75" customHeight="1" x14ac:dyDescent="0.25">
      <c r="A39" s="30"/>
      <c r="B39" s="77" t="s">
        <v>24</v>
      </c>
      <c r="C39" s="31"/>
      <c r="D39" s="31"/>
      <c r="E39" s="31"/>
      <c r="F39" s="31"/>
      <c r="G39" s="31"/>
      <c r="H39" s="31"/>
      <c r="I39" s="31"/>
      <c r="J39" s="31"/>
      <c r="K39" s="32"/>
    </row>
    <row r="40" spans="1:11" ht="214.5" customHeight="1" thickBot="1" x14ac:dyDescent="0.3">
      <c r="A40" s="38" t="s">
        <v>11</v>
      </c>
      <c r="B40" s="42" t="s">
        <v>38</v>
      </c>
      <c r="C40" s="40">
        <f>D40+E40+F40</f>
        <v>1316.8625400000001</v>
      </c>
      <c r="D40" s="41">
        <v>979.67352000000005</v>
      </c>
      <c r="E40" s="41">
        <v>293.62902000000003</v>
      </c>
      <c r="F40" s="41">
        <v>43.56</v>
      </c>
      <c r="G40" s="40">
        <f>H40+I40+J40</f>
        <v>1316.8625400000001</v>
      </c>
      <c r="H40" s="41">
        <v>979.67352000000005</v>
      </c>
      <c r="I40" s="41">
        <v>293.62902000000003</v>
      </c>
      <c r="J40" s="41">
        <v>43.56</v>
      </c>
      <c r="K40" s="34" t="s">
        <v>67</v>
      </c>
    </row>
    <row r="41" spans="1:11" ht="23.25" customHeight="1" x14ac:dyDescent="0.25">
      <c r="A41" s="30"/>
      <c r="B41" s="77" t="s">
        <v>25</v>
      </c>
      <c r="C41" s="31"/>
      <c r="D41" s="31"/>
      <c r="E41" s="31"/>
      <c r="F41" s="31"/>
      <c r="G41" s="31"/>
      <c r="H41" s="31"/>
      <c r="I41" s="31"/>
      <c r="J41" s="31"/>
      <c r="K41" s="32"/>
    </row>
    <row r="42" spans="1:11" ht="221.25" customHeight="1" thickBot="1" x14ac:dyDescent="0.3">
      <c r="A42" s="38" t="s">
        <v>11</v>
      </c>
      <c r="B42" s="42" t="s">
        <v>39</v>
      </c>
      <c r="C42" s="40">
        <f>D42+E42+F42</f>
        <v>681.76299999999992</v>
      </c>
      <c r="D42" s="43">
        <v>454.63855999999998</v>
      </c>
      <c r="E42" s="43">
        <v>136.26486</v>
      </c>
      <c r="F42" s="43">
        <v>90.859579999999994</v>
      </c>
      <c r="G42" s="40">
        <f>H42+I42+J42</f>
        <v>681.76299999999992</v>
      </c>
      <c r="H42" s="43">
        <v>454.63855999999998</v>
      </c>
      <c r="I42" s="43">
        <v>136.26486</v>
      </c>
      <c r="J42" s="43">
        <v>90.859579999999994</v>
      </c>
      <c r="K42" s="34" t="s">
        <v>69</v>
      </c>
    </row>
    <row r="43" spans="1:11" ht="24" customHeight="1" x14ac:dyDescent="0.25">
      <c r="A43" s="30"/>
      <c r="B43" s="77" t="s">
        <v>26</v>
      </c>
      <c r="C43" s="31"/>
      <c r="D43" s="31"/>
      <c r="E43" s="31"/>
      <c r="F43" s="31"/>
      <c r="G43" s="31"/>
      <c r="H43" s="31"/>
      <c r="I43" s="31"/>
      <c r="J43" s="31"/>
      <c r="K43" s="32"/>
    </row>
    <row r="44" spans="1:11" ht="276.75" customHeight="1" x14ac:dyDescent="0.25">
      <c r="A44" s="114" t="s">
        <v>11</v>
      </c>
      <c r="B44" s="73" t="s">
        <v>37</v>
      </c>
      <c r="C44" s="36">
        <f>D44+E44+F44</f>
        <v>1861.8810899999999</v>
      </c>
      <c r="D44" s="35">
        <v>1364.3079399999999</v>
      </c>
      <c r="E44" s="35">
        <v>408.91215</v>
      </c>
      <c r="F44" s="35">
        <v>88.661000000000001</v>
      </c>
      <c r="G44" s="36">
        <f>H44+I44+J44</f>
        <v>1861.8810899999999</v>
      </c>
      <c r="H44" s="35">
        <v>1364.3079399999999</v>
      </c>
      <c r="I44" s="35">
        <v>408.91215</v>
      </c>
      <c r="J44" s="35">
        <v>88.661000000000001</v>
      </c>
      <c r="K44" s="33" t="s">
        <v>70</v>
      </c>
    </row>
    <row r="45" spans="1:11" ht="25.5" customHeight="1" thickBot="1" x14ac:dyDescent="0.3">
      <c r="A45" s="62"/>
      <c r="B45" s="27" t="s">
        <v>15</v>
      </c>
      <c r="C45" s="37">
        <f>C44+C42+C40+C38+C36+C32+C30+C28+C22+C34</f>
        <v>27959.401420000002</v>
      </c>
      <c r="D45" s="37">
        <f t="shared" ref="D45:J45" si="4">D44+D42+D40+D38+D36+D32+D30+D28+D22+D34</f>
        <v>19758.784679999997</v>
      </c>
      <c r="E45" s="37">
        <f>E44+E42+E40+E38+E36+E32+E30+E28+E22+E34</f>
        <v>5758.3277499999995</v>
      </c>
      <c r="F45" s="37">
        <f t="shared" si="4"/>
        <v>2442.2889900000005</v>
      </c>
      <c r="G45" s="37">
        <f t="shared" si="4"/>
        <v>27959.401420000002</v>
      </c>
      <c r="H45" s="37">
        <f t="shared" si="4"/>
        <v>19758.784679999997</v>
      </c>
      <c r="I45" s="37">
        <f t="shared" si="4"/>
        <v>5758.3277499999995</v>
      </c>
      <c r="J45" s="37">
        <f t="shared" si="4"/>
        <v>2442.2889900000005</v>
      </c>
      <c r="K45" s="28"/>
    </row>
    <row r="46" spans="1:11" ht="49.5" customHeight="1" x14ac:dyDescent="0.25">
      <c r="A46" s="89" t="s">
        <v>9</v>
      </c>
      <c r="B46" s="90" t="s">
        <v>54</v>
      </c>
      <c r="C46" s="91"/>
      <c r="D46" s="91"/>
      <c r="E46" s="91"/>
      <c r="F46" s="91"/>
      <c r="G46" s="91"/>
      <c r="H46" s="92"/>
      <c r="I46" s="92"/>
      <c r="J46" s="92"/>
      <c r="K46" s="93"/>
    </row>
    <row r="47" spans="1:11" ht="60" customHeight="1" x14ac:dyDescent="0.25">
      <c r="A47" s="29" t="s">
        <v>8</v>
      </c>
      <c r="B47" s="87" t="s">
        <v>53</v>
      </c>
      <c r="C47" s="88"/>
      <c r="D47" s="88"/>
      <c r="E47" s="88"/>
      <c r="F47" s="88"/>
      <c r="G47" s="88"/>
      <c r="H47" s="14"/>
      <c r="I47" s="14"/>
      <c r="J47" s="14"/>
      <c r="K47" s="15"/>
    </row>
    <row r="48" spans="1:11" ht="20.25" customHeight="1" x14ac:dyDescent="0.25">
      <c r="A48" s="94"/>
      <c r="B48" s="78" t="s">
        <v>21</v>
      </c>
      <c r="C48" s="83"/>
      <c r="D48" s="83"/>
      <c r="E48" s="83"/>
      <c r="F48" s="83"/>
      <c r="G48" s="83"/>
      <c r="H48" s="83"/>
      <c r="I48" s="83"/>
      <c r="J48" s="83"/>
      <c r="K48" s="95"/>
    </row>
    <row r="49" spans="1:14" ht="243.75" customHeight="1" x14ac:dyDescent="0.25">
      <c r="A49" s="114" t="s">
        <v>11</v>
      </c>
      <c r="B49" s="73" t="s">
        <v>55</v>
      </c>
      <c r="C49" s="84">
        <f>D49+E49+F49</f>
        <v>22213.625</v>
      </c>
      <c r="D49" s="85">
        <v>0</v>
      </c>
      <c r="E49" s="85">
        <v>21325.08</v>
      </c>
      <c r="F49" s="85">
        <v>888.54499999999996</v>
      </c>
      <c r="G49" s="86">
        <f>H49+I49+J49</f>
        <v>22050.95</v>
      </c>
      <c r="H49" s="85">
        <v>0</v>
      </c>
      <c r="I49" s="85">
        <v>21168.91</v>
      </c>
      <c r="J49" s="85">
        <v>882.04</v>
      </c>
      <c r="K49" s="33" t="s">
        <v>84</v>
      </c>
    </row>
    <row r="50" spans="1:14" ht="54" customHeight="1" thickBot="1" x14ac:dyDescent="0.3">
      <c r="A50" s="62"/>
      <c r="B50" s="27" t="s">
        <v>15</v>
      </c>
      <c r="C50" s="37">
        <f>C49</f>
        <v>22213.625</v>
      </c>
      <c r="D50" s="37">
        <f>D49</f>
        <v>0</v>
      </c>
      <c r="E50" s="37">
        <f t="shared" ref="E50:J50" si="5">E49</f>
        <v>21325.08</v>
      </c>
      <c r="F50" s="37">
        <f t="shared" si="5"/>
        <v>888.54499999999996</v>
      </c>
      <c r="G50" s="37">
        <f t="shared" si="5"/>
        <v>22050.95</v>
      </c>
      <c r="H50" s="37">
        <f t="shared" si="5"/>
        <v>0</v>
      </c>
      <c r="I50" s="37">
        <f t="shared" si="5"/>
        <v>21168.91</v>
      </c>
      <c r="J50" s="37">
        <f t="shared" si="5"/>
        <v>882.04</v>
      </c>
      <c r="K50" s="28"/>
    </row>
    <row r="51" spans="1:14" s="6" customFormat="1" ht="33.75" customHeight="1" x14ac:dyDescent="0.2">
      <c r="A51" s="4" t="s">
        <v>7</v>
      </c>
      <c r="B51" s="19" t="s">
        <v>12</v>
      </c>
      <c r="C51" s="44"/>
      <c r="D51" s="44"/>
      <c r="E51" s="44"/>
      <c r="F51" s="44"/>
      <c r="G51" s="44"/>
      <c r="H51" s="44"/>
      <c r="I51" s="44"/>
      <c r="J51" s="44"/>
      <c r="K51" s="45"/>
    </row>
    <row r="52" spans="1:14" s="6" customFormat="1" ht="33.75" customHeight="1" x14ac:dyDescent="0.25">
      <c r="A52" s="8" t="s">
        <v>8</v>
      </c>
      <c r="B52" s="127" t="s">
        <v>28</v>
      </c>
      <c r="C52" s="128"/>
      <c r="D52" s="128"/>
      <c r="E52" s="128"/>
      <c r="F52" s="128"/>
      <c r="G52" s="128"/>
      <c r="H52" s="128"/>
      <c r="I52" s="128"/>
      <c r="J52" s="128"/>
      <c r="K52" s="129"/>
    </row>
    <row r="53" spans="1:14" s="6" customFormat="1" ht="33.75" customHeight="1" x14ac:dyDescent="0.25">
      <c r="A53" s="7" t="s">
        <v>9</v>
      </c>
      <c r="B53" s="130" t="s">
        <v>31</v>
      </c>
      <c r="C53" s="131"/>
      <c r="D53" s="131"/>
      <c r="E53" s="131"/>
      <c r="F53" s="131"/>
      <c r="G53" s="131"/>
      <c r="H53" s="131"/>
      <c r="I53" s="131"/>
      <c r="J53" s="131"/>
      <c r="K53" s="132"/>
    </row>
    <row r="54" spans="1:14" ht="145.5" customHeight="1" thickBot="1" x14ac:dyDescent="0.3">
      <c r="A54" s="62" t="s">
        <v>11</v>
      </c>
      <c r="B54" s="9" t="s">
        <v>30</v>
      </c>
      <c r="C54" s="46">
        <f>D54+E54+F54</f>
        <v>0</v>
      </c>
      <c r="D54" s="47">
        <v>0</v>
      </c>
      <c r="E54" s="47">
        <v>0</v>
      </c>
      <c r="F54" s="47">
        <v>0</v>
      </c>
      <c r="G54" s="46">
        <f>H54+I54+J54</f>
        <v>0</v>
      </c>
      <c r="H54" s="47">
        <v>0</v>
      </c>
      <c r="I54" s="47">
        <v>0</v>
      </c>
      <c r="J54" s="47">
        <v>0</v>
      </c>
      <c r="K54" s="24" t="s">
        <v>51</v>
      </c>
    </row>
    <row r="55" spans="1:14" ht="18.75" hidden="1" customHeight="1" x14ac:dyDescent="0.25">
      <c r="A55" s="18" t="s">
        <v>7</v>
      </c>
      <c r="B55" s="19" t="s">
        <v>13</v>
      </c>
      <c r="C55" s="20"/>
      <c r="D55" s="20"/>
      <c r="E55" s="20"/>
      <c r="F55" s="20"/>
      <c r="G55" s="20"/>
      <c r="H55" s="20"/>
      <c r="I55" s="20"/>
      <c r="J55" s="20"/>
      <c r="K55" s="21"/>
    </row>
    <row r="56" spans="1:14" ht="19.5" hidden="1" customHeight="1" thickBot="1" x14ac:dyDescent="0.3">
      <c r="A56" s="8" t="s">
        <v>9</v>
      </c>
      <c r="B56" s="115"/>
      <c r="C56" s="116"/>
      <c r="D56" s="116"/>
      <c r="E56" s="116"/>
      <c r="F56" s="116"/>
      <c r="G56" s="116"/>
      <c r="H56" s="116"/>
      <c r="I56" s="116"/>
      <c r="J56" s="116"/>
      <c r="K56" s="99"/>
    </row>
    <row r="57" spans="1:14" ht="19.5" hidden="1" customHeight="1" thickBot="1" x14ac:dyDescent="0.3">
      <c r="A57" s="7" t="s">
        <v>8</v>
      </c>
      <c r="B57" s="117"/>
      <c r="C57" s="118"/>
      <c r="D57" s="118"/>
      <c r="E57" s="118"/>
      <c r="F57" s="118"/>
      <c r="G57" s="118"/>
      <c r="H57" s="118"/>
      <c r="I57" s="118"/>
      <c r="J57" s="118"/>
      <c r="K57" s="119"/>
      <c r="N57" s="17"/>
    </row>
    <row r="58" spans="1:14" ht="18" hidden="1" customHeight="1" thickBot="1" x14ac:dyDescent="0.3">
      <c r="A58" s="26" t="s">
        <v>11</v>
      </c>
      <c r="B58" s="9" t="s">
        <v>16</v>
      </c>
      <c r="C58" s="10"/>
      <c r="D58" s="10"/>
      <c r="E58" s="10"/>
      <c r="F58" s="10"/>
      <c r="G58" s="11"/>
      <c r="H58" s="11"/>
      <c r="I58" s="11"/>
      <c r="J58" s="11"/>
      <c r="K58" s="24"/>
    </row>
    <row r="59" spans="1:14" ht="32.25" customHeight="1" x14ac:dyDescent="0.25">
      <c r="A59" s="18" t="s">
        <v>7</v>
      </c>
      <c r="B59" s="19" t="s">
        <v>14</v>
      </c>
      <c r="C59" s="20"/>
      <c r="D59" s="20"/>
      <c r="E59" s="20"/>
      <c r="F59" s="20"/>
      <c r="G59" s="20"/>
      <c r="H59" s="20"/>
      <c r="I59" s="20"/>
      <c r="J59" s="20"/>
      <c r="K59" s="22"/>
    </row>
    <row r="60" spans="1:14" ht="36.75" customHeight="1" thickBot="1" x14ac:dyDescent="0.3">
      <c r="A60" s="29" t="s">
        <v>8</v>
      </c>
      <c r="B60" s="133" t="s">
        <v>27</v>
      </c>
      <c r="C60" s="134"/>
      <c r="D60" s="134"/>
      <c r="E60" s="134"/>
      <c r="F60" s="134"/>
      <c r="G60" s="134"/>
      <c r="H60" s="134"/>
      <c r="I60" s="134"/>
      <c r="J60" s="134"/>
      <c r="K60" s="135"/>
    </row>
    <row r="61" spans="1:14" ht="28.5" customHeight="1" x14ac:dyDescent="0.25">
      <c r="A61" s="49" t="s">
        <v>9</v>
      </c>
      <c r="B61" s="121" t="s">
        <v>56</v>
      </c>
      <c r="C61" s="122"/>
      <c r="D61" s="122"/>
      <c r="E61" s="122"/>
      <c r="F61" s="122"/>
      <c r="G61" s="122"/>
      <c r="H61" s="122"/>
      <c r="I61" s="122"/>
      <c r="J61" s="122"/>
      <c r="K61" s="123"/>
    </row>
    <row r="62" spans="1:14" ht="409.5" customHeight="1" x14ac:dyDescent="0.25">
      <c r="A62" s="124" t="s">
        <v>11</v>
      </c>
      <c r="B62" s="25" t="s">
        <v>42</v>
      </c>
      <c r="C62" s="36">
        <f>D62+E62+F62</f>
        <v>3871.01</v>
      </c>
      <c r="D62" s="35">
        <v>322.48612000000003</v>
      </c>
      <c r="E62" s="35">
        <v>3006.57222</v>
      </c>
      <c r="F62" s="35">
        <v>541.95165999999995</v>
      </c>
      <c r="G62" s="36">
        <f>H62+I62+J62</f>
        <v>3008.2993999999999</v>
      </c>
      <c r="H62" s="35">
        <f>168.68841+81.91171</f>
        <v>250.60012</v>
      </c>
      <c r="I62" s="35">
        <f>1572.80622+763.72317</f>
        <v>2336.5293899999997</v>
      </c>
      <c r="J62" s="35">
        <f>283.50537+137.66452</f>
        <v>421.16989000000001</v>
      </c>
      <c r="K62" s="70" t="s">
        <v>86</v>
      </c>
    </row>
    <row r="63" spans="1:14" ht="144.75" customHeight="1" x14ac:dyDescent="0.25">
      <c r="A63" s="124"/>
      <c r="B63" s="25" t="s">
        <v>43</v>
      </c>
      <c r="C63" s="36">
        <f>D63+E63+F63</f>
        <v>2438.94</v>
      </c>
      <c r="D63" s="35">
        <v>203.18323000000001</v>
      </c>
      <c r="E63" s="35">
        <v>1894.29871</v>
      </c>
      <c r="F63" s="35">
        <v>341.45805999999999</v>
      </c>
      <c r="G63" s="36">
        <f>H63+I63+J63</f>
        <v>1836.4940300000001</v>
      </c>
      <c r="H63" s="35">
        <v>152.98531</v>
      </c>
      <c r="I63" s="35">
        <v>1426.3946900000001</v>
      </c>
      <c r="J63" s="35">
        <v>257.11403000000001</v>
      </c>
      <c r="K63" s="70" t="s">
        <v>74</v>
      </c>
    </row>
    <row r="64" spans="1:14" ht="237.75" customHeight="1" x14ac:dyDescent="0.25">
      <c r="A64" s="114"/>
      <c r="B64" s="25" t="s">
        <v>44</v>
      </c>
      <c r="C64" s="36">
        <f>D64+E64+F64</f>
        <v>6521.95</v>
      </c>
      <c r="D64" s="35">
        <v>543.33064999999999</v>
      </c>
      <c r="E64" s="35">
        <v>5065.5290699999996</v>
      </c>
      <c r="F64" s="35">
        <v>913.09028000000001</v>
      </c>
      <c r="G64" s="36">
        <f>H64+I64+J64</f>
        <v>4970.2939500000002</v>
      </c>
      <c r="H64" s="35">
        <v>414.03998000000001</v>
      </c>
      <c r="I64" s="35">
        <v>3860.3996499999998</v>
      </c>
      <c r="J64" s="35">
        <v>695.85432000000003</v>
      </c>
      <c r="K64" s="70" t="s">
        <v>87</v>
      </c>
    </row>
    <row r="65" spans="1:11" ht="25.5" customHeight="1" thickBot="1" x14ac:dyDescent="0.3">
      <c r="A65" s="62"/>
      <c r="B65" s="27" t="s">
        <v>29</v>
      </c>
      <c r="C65" s="56">
        <f>C62+C63+C64</f>
        <v>12831.900000000001</v>
      </c>
      <c r="D65" s="56">
        <f>D62+D63+D64</f>
        <v>1069</v>
      </c>
      <c r="E65" s="56">
        <f t="shared" ref="E65:F65" si="6">E62+E63+E64</f>
        <v>9966.4</v>
      </c>
      <c r="F65" s="56">
        <f t="shared" si="6"/>
        <v>1796.5</v>
      </c>
      <c r="G65" s="56">
        <f>G62+G63+G64</f>
        <v>9815.0873800000008</v>
      </c>
      <c r="H65" s="56">
        <f t="shared" ref="H65:J65" si="7">H62+H63+H64</f>
        <v>817.62540999999999</v>
      </c>
      <c r="I65" s="56">
        <f t="shared" si="7"/>
        <v>7623.3237300000001</v>
      </c>
      <c r="J65" s="56">
        <f t="shared" si="7"/>
        <v>1374.1382400000002</v>
      </c>
      <c r="K65" s="28"/>
    </row>
    <row r="66" spans="1:11" ht="34.5" customHeight="1" thickBot="1" x14ac:dyDescent="0.3">
      <c r="A66" s="63" t="s">
        <v>7</v>
      </c>
      <c r="B66" s="48" t="s">
        <v>15</v>
      </c>
      <c r="C66" s="64">
        <f>C65+C54+C45+C50+C13</f>
        <v>65230.426420000003</v>
      </c>
      <c r="D66" s="64">
        <f t="shared" ref="D66:J66" si="8">D65+D54+D45+D50+D13</f>
        <v>21938.984679999998</v>
      </c>
      <c r="E66" s="64">
        <f t="shared" si="8"/>
        <v>38010.907749999998</v>
      </c>
      <c r="F66" s="64">
        <f t="shared" si="8"/>
        <v>5280.5339900000008</v>
      </c>
      <c r="G66" s="64">
        <f t="shared" si="8"/>
        <v>62050.938800000004</v>
      </c>
      <c r="H66" s="64">
        <f t="shared" si="8"/>
        <v>21687.610089999998</v>
      </c>
      <c r="I66" s="64">
        <f t="shared" si="8"/>
        <v>35511.661480000002</v>
      </c>
      <c r="J66" s="64">
        <f t="shared" si="8"/>
        <v>4851.66723</v>
      </c>
      <c r="K66" s="65"/>
    </row>
    <row r="67" spans="1:11" ht="107.25" customHeight="1" x14ac:dyDescent="0.25">
      <c r="J67" s="1" t="s">
        <v>33</v>
      </c>
    </row>
    <row r="68" spans="1:11" ht="27" customHeight="1" x14ac:dyDescent="0.25"/>
    <row r="69" spans="1:11" ht="18.75" x14ac:dyDescent="0.3">
      <c r="A69" s="23"/>
      <c r="B69" s="23"/>
      <c r="C69" s="23"/>
      <c r="D69" s="23"/>
      <c r="E69" s="23"/>
      <c r="F69" s="23"/>
      <c r="G69" s="23"/>
      <c r="H69" s="23"/>
      <c r="I69" s="23"/>
      <c r="J69" s="23"/>
      <c r="K69" s="23"/>
    </row>
    <row r="70" spans="1:11" ht="18.75" x14ac:dyDescent="0.3">
      <c r="A70" s="23"/>
      <c r="B70" s="23"/>
      <c r="C70" s="23"/>
      <c r="D70" s="23"/>
      <c r="E70" s="23"/>
      <c r="F70" s="23"/>
      <c r="G70" s="23"/>
      <c r="H70" s="23"/>
      <c r="I70" s="23"/>
      <c r="J70" s="23"/>
      <c r="K70" s="23"/>
    </row>
    <row r="71" spans="1:11" s="23" customFormat="1" ht="18.75" x14ac:dyDescent="0.3">
      <c r="A71" s="1"/>
      <c r="B71" s="1"/>
      <c r="C71" s="1"/>
      <c r="D71" s="1"/>
      <c r="E71" s="1"/>
      <c r="F71" s="1"/>
      <c r="G71" s="1"/>
      <c r="H71" s="1"/>
      <c r="I71" s="1"/>
      <c r="J71" s="1"/>
      <c r="K71" s="1"/>
    </row>
    <row r="72" spans="1:11" s="23" customFormat="1" ht="18.75" x14ac:dyDescent="0.3">
      <c r="A72" s="1"/>
      <c r="B72" s="1"/>
      <c r="C72" s="1"/>
      <c r="D72" s="1"/>
      <c r="E72" s="1"/>
      <c r="F72" s="1"/>
      <c r="G72" s="1"/>
      <c r="H72" s="1"/>
      <c r="I72" s="1"/>
      <c r="J72" s="1"/>
      <c r="K72" s="1"/>
    </row>
  </sheetData>
  <mergeCells count="15">
    <mergeCell ref="A2:K2"/>
    <mergeCell ref="A3:K3"/>
    <mergeCell ref="A4:A5"/>
    <mergeCell ref="B4:B5"/>
    <mergeCell ref="C4:F4"/>
    <mergeCell ref="G4:J4"/>
    <mergeCell ref="K4:K5"/>
    <mergeCell ref="B61:K61"/>
    <mergeCell ref="A62:A63"/>
    <mergeCell ref="A18:A21"/>
    <mergeCell ref="A24:A27"/>
    <mergeCell ref="B24:B25"/>
    <mergeCell ref="B52:K52"/>
    <mergeCell ref="B53:K53"/>
    <mergeCell ref="B60:K60"/>
  </mergeCells>
  <pageMargins left="0.15748031496062992" right="0.15748031496062992" top="0.19685039370078741" bottom="0" header="0.15748031496062992" footer="0.15748031496062992"/>
  <pageSetup paperSize="9" scale="50" fitToHeight="6" orientation="landscape" r:id="rId1"/>
  <rowBreaks count="5" manualBreakCount="5">
    <brk id="25" max="10" man="1"/>
    <brk id="32" max="10" man="1"/>
    <brk id="38" max="10" man="1"/>
    <brk id="45" max="10" man="1"/>
    <brk id="6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УРМО (3)</vt:lpstr>
      <vt:lpstr>'УРМО (3)'!Заголовки_для_печати</vt:lpstr>
      <vt:lpstr>'УРМО (3)'!Область_печати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nagornaya</dc:creator>
  <cp:lastModifiedBy>User</cp:lastModifiedBy>
  <cp:lastPrinted>2021-12-29T08:09:20Z</cp:lastPrinted>
  <dcterms:created xsi:type="dcterms:W3CDTF">2020-04-17T08:24:04Z</dcterms:created>
  <dcterms:modified xsi:type="dcterms:W3CDTF">2021-12-29T08:09:24Z</dcterms:modified>
</cp:coreProperties>
</file>