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Нац.проекты за 2024 год\"/>
    </mc:Choice>
  </mc:AlternateContent>
  <xr:revisionPtr revIDLastSave="0" documentId="13_ncr:1_{BDE97D75-3456-4187-BEEA-8EF5F2BAAF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МРИО " sheetId="2" r:id="rId1"/>
  </sheets>
  <definedNames>
    <definedName name="_xlnm.Print_Titles" localSheetId="0">'УМРИО '!$4:$5</definedName>
    <definedName name="_xlnm.Print_Area" localSheetId="0">'УМРИО '!$A$1:$K$42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2" l="1"/>
  <c r="I18" i="2"/>
  <c r="H18" i="2"/>
  <c r="H32" i="2" s="1"/>
  <c r="J23" i="2"/>
  <c r="I23" i="2"/>
  <c r="H23" i="2"/>
  <c r="G23" i="2"/>
  <c r="G21" i="2"/>
  <c r="F23" i="2"/>
  <c r="E23" i="2"/>
  <c r="D23" i="2"/>
  <c r="C23" i="2" s="1"/>
  <c r="C22" i="2"/>
  <c r="C21" i="2"/>
  <c r="C20" i="2"/>
  <c r="J37" i="2" l="1"/>
  <c r="I37" i="2"/>
  <c r="H37" i="2"/>
  <c r="F37" i="2"/>
  <c r="E37" i="2"/>
  <c r="D37" i="2"/>
  <c r="G36" i="2"/>
  <c r="G37" i="2" s="1"/>
  <c r="C36" i="2"/>
  <c r="C37" i="2" s="1"/>
  <c r="G41" i="2" l="1"/>
  <c r="C41" i="2"/>
  <c r="G22" i="2" l="1"/>
  <c r="G17" i="2" l="1"/>
  <c r="G16" i="2"/>
  <c r="F18" i="2"/>
  <c r="E18" i="2"/>
  <c r="D18" i="2"/>
  <c r="C17" i="2"/>
  <c r="C16" i="2"/>
  <c r="G9" i="2" l="1"/>
  <c r="C9" i="2"/>
  <c r="F32" i="2" l="1"/>
  <c r="F42" i="2" s="1"/>
  <c r="E32" i="2"/>
  <c r="E42" i="2" s="1"/>
  <c r="D32" i="2"/>
  <c r="D42" i="2" s="1"/>
  <c r="C42" i="2" l="1"/>
  <c r="C32" i="2"/>
  <c r="G29" i="2"/>
  <c r="C29" i="2"/>
  <c r="G31" i="2" l="1"/>
  <c r="C31" i="2"/>
  <c r="G27" i="2"/>
  <c r="C27" i="2"/>
  <c r="G25" i="2"/>
  <c r="C25" i="2"/>
  <c r="J32" i="2"/>
  <c r="J42" i="2" s="1"/>
  <c r="I32" i="2"/>
  <c r="H42" i="2"/>
  <c r="G20" i="2"/>
  <c r="G15" i="2"/>
  <c r="G18" i="2" s="1"/>
  <c r="C15" i="2"/>
  <c r="C18" i="2" s="1"/>
  <c r="G32" i="2" l="1"/>
  <c r="I42" i="2"/>
  <c r="G42" i="2"/>
</calcChain>
</file>

<file path=xl/sharedStrings.xml><?xml version="1.0" encoding="utf-8"?>
<sst xmlns="http://schemas.openxmlformats.org/spreadsheetml/2006/main" count="85" uniqueCount="62">
  <si>
    <t xml:space="preserve">Наименование  мероприятия в рамках национального проекта, регионального проекта, государственной программы Иркутской области 
</t>
  </si>
  <si>
    <t>Финансирование 
тыс. руб. (План)</t>
  </si>
  <si>
    <t xml:space="preserve">Текущее состояние реализации мероприятия </t>
  </si>
  <si>
    <t>Всего</t>
  </si>
  <si>
    <t>федеральный бюджет</t>
  </si>
  <si>
    <t>областной бюджет</t>
  </si>
  <si>
    <t>местный бюджет</t>
  </si>
  <si>
    <t>НП</t>
  </si>
  <si>
    <t>РП</t>
  </si>
  <si>
    <t>ГП</t>
  </si>
  <si>
    <t>Жилье и городская среда</t>
  </si>
  <si>
    <t>мероприятия МП</t>
  </si>
  <si>
    <t>ВСЕГО</t>
  </si>
  <si>
    <t>"Формирование комфортной городской среды"</t>
  </si>
  <si>
    <t>Белореченское муниципальное образование</t>
  </si>
  <si>
    <t>Мишелевское муниципальное образование</t>
  </si>
  <si>
    <t>Железнодорожное муниципальное образование</t>
  </si>
  <si>
    <t>Итого</t>
  </si>
  <si>
    <t xml:space="preserve">  </t>
  </si>
  <si>
    <t>Большееланское муниципальное образование</t>
  </si>
  <si>
    <t xml:space="preserve">Общественные территории </t>
  </si>
  <si>
    <t>Новожилкинское муниципальное образование</t>
  </si>
  <si>
    <t xml:space="preserve"> "Формирование современной городской среды" </t>
  </si>
  <si>
    <t xml:space="preserve">Информация о ходе реализации национальных проектов на территории Усольского района в 2024 году  </t>
  </si>
  <si>
    <t>Культура</t>
  </si>
  <si>
    <t>"Обеспечение качественно нового уровня развития инфраструктуры культуры"</t>
  </si>
  <si>
    <t xml:space="preserve"> "Развитие культуры" </t>
  </si>
  <si>
    <t>Новомальтинское муниципальное образование</t>
  </si>
  <si>
    <t xml:space="preserve">Основные мероприятия предусмотренные Приложением 4 и 5 муниципальной программы "Формирование комфортной городской среды в сельском поселении Железнодорожного муниципального образования " на 2018 -2026 годы: 1. Благоустройство  дворовой территории п. Железнодорожный, ул. Комсомольская № 35, Усольский район, Иркутская область. </t>
  </si>
  <si>
    <t xml:space="preserve">Основные мероприятия предусмотренные муниципальной программой "Формирование комфортной городской среды на территории сельского поселения Большееланского муниципального образования" на 2018 - 2026 годы: Обустройство мемориала памяти ВОВ по ул. Декабристов 97 А в с. Большая Елань, Усольский район, Иркутская область (Приобретение и установка лестницы)                                                                                     </t>
  </si>
  <si>
    <t>Основные мероприятия предусмотренные муниципальной программой "Развитие муниципального хозяйства сельского поселения Новожилкинского муниципального образования " на 2021-2026 годы, подпрограммой №3 "Благоустройство населённых пунктов" 1. Работы по благоустройству сквера по ул. Ленина с. Новожилкино, Усольский район, Иркутская область (2 этап)</t>
  </si>
  <si>
    <t>Детская спортивно-игровая площадка в районе жилых домов №№ 23,24,38 р.п. Белореченский Усольского района Иркутской области</t>
  </si>
  <si>
    <t>Детская спортивно-игровая площадка в районе жилых домов №№ 49,50 р.п. Белореченский Усольского района Иркутской области</t>
  </si>
  <si>
    <t>Детская спортивно-игровая площадка в районе жилых домов №№ 25,26,27,28 р.п. Белореченский Усольского района Иркутской области</t>
  </si>
  <si>
    <t xml:space="preserve"> "Патриотическое воспитание граждан Российской Федерации" </t>
  </si>
  <si>
    <t xml:space="preserve"> "Развитие образования" </t>
  </si>
  <si>
    <t>Основное мероприятие предусмотренное п. муниципальной программы "Развитие системы образования Усольского района": 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</si>
  <si>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Образование</t>
  </si>
  <si>
    <t xml:space="preserve">1. Муниципальная программа утверждена Постановлением № 229 от 21.02.2019 г., последнее изменение в программу вносили 12.01.2024 г. № 10. 2. На основании Постановления Правительства Иркутской области № 37-пп от 24.01.2024 г. и уведомления от Министерства финансов Иркутской области № 6800 от 25 января 2024 года были приняты лимиты. </t>
  </si>
  <si>
    <t xml:space="preserve">"Доступное жилье" </t>
  </si>
  <si>
    <t>"Обеспечение устойчивого сокращения непригодного для проживания жилищного фонда (Иркутская область)"</t>
  </si>
  <si>
    <t>Тайтурское муниципальное образование</t>
  </si>
  <si>
    <t>Этап 2022-2023 гг. Приобретение блокированного жилого дома, который будет создан в будущем, для предоставления гражданам, переселяемым из жилых помещений, признанных аварийными, расположенных по адресу: Иркутская область, Усольский район, р.п. Тайтурка Усольского района</t>
  </si>
  <si>
    <t>1. Муниципальная программа утверждена Постановлением № 103 от 15.12.2020 "Развитие  муниципального хозяйства сельского поселения Новожилкинского муниципального образования" на 2021-2026 годы. 2. Лимиты приняты на основании постановления Правительства Иркутской области № 1155-пп от 15.12.2023 года, уведомления от Министерства финансов Иркутской области № 4549 от 1 января 2024 года. 3. Соглашение  с Министерством жилищной политики и энергетики Иркутской области заключено 26 января 2024 года № 25640412-1-2024-001. 4. Заключен муниципальный контракт № 1/24 от 19 февраля 2024 года с ИП Дятлов Сергей Иванович (Благоустройство сквера спортивных достижений с .Новожилкино) на сумму 899,80 тыс.руб. Сроки выполнения работ по контракту с 1 мая по 1 сентября 2024 года.5. На сумму 830 тыс.руб. будут заключены ещё 2 контракта.</t>
  </si>
  <si>
    <t>Основное мероприятия предусмотренные п. муниципальной программы "Формирование современной городской среды" на период 2018-2026 годы: 1.Благоустройство общественной территории "Зона-сквер с наружным освещением "Береговая зона" напротив дома №3, квартала 4, пос. Новомальтинск, Усольского района,Иркутской области</t>
  </si>
  <si>
    <t>«Благоустройство дворовой территории по адресу: Иркутская область, Усольский район, р.п. Мишелевка ул. Лесная,8», предусмотренное п. 1 р. 4 муниципальной программы Муниципальная программа "Формирование комфортной городской среды городского поселения Мишелевского муниципального образования на 2018-2024 годы" :  1. устройство освещения; 2. установка малых архитектурных форм (скамейки, урны); 3. установка метал. ограждения, 4. устройство парковочной площадки</t>
  </si>
  <si>
    <t xml:space="preserve">«Благоустройство дворовой территории по адресу: Иркутская область, Усольский район, р.п. Мишелевка ул. Лесная,8», предусмотренное п. 1 р. 4 муниципальной программы Муниципальная программа "Формирование комфортной городской среды городского поселения Мишелевского муниципального образования на 2018-2024 годы" :  ремонт пешеходной дорожки </t>
  </si>
  <si>
    <t>«Благоустройство дворовой территории по адресу: Иркутская область, Усольский район, р.п. Мишелевка ул. Сибирская,2», предусмотренное п. 2 р. 4 муниципальной программы "Формирование комфортной городской среды городского поселения Мишелевского
муниципального образования на 2018-2024 годы" : 1. устройство освещения; 2. установка малых архитектурных форм (скамейки, урны); 3. установка метал. ограждения, 4. устройство парковочной площадки</t>
  </si>
  <si>
    <t>1. Муниципальная программа "Формирование комфортной городской среды городского поселения Мишелевского  муниципального образования на 2018-2025 годы" утверждена Постановлением администрации городского поселения Мишелевского муниципального образования № 16 от 21.12.2017г. (в редакции Постановления № 297 от 04.10.2023 г.). 2. Лимиты приняты на основании постановления Правительства Иркутской области № 1155-пп от 15.12.2023 года, уведомления от Министерства финансов Иркутской области № 4512 от 1 января 2024 года. 3. Соглашение  с Министерством жилищной политики и энергетики Иркутской области заключено 29 января 2024 года № 25640155-1-2024-001. 4. Заключен договор № 17  от 13.03.2024 г. с ООО "Регион-38". 5. Сроки выполнения работ с момента подписания договора до 01.07.2024 г.</t>
  </si>
  <si>
    <t>1. Муниципальная программа "Формирование комфортной городской среды городского поселения Мишелевского  муниципального образования на 2018-2025 годы" утверждена Постановлением администрации городского поселения Мишелевского муниципального образования № 16 от 21.12.2017г. (в редакции Постановления № 297 от 04.10.2023 г.). 2. Лимиты приняты на основании постановления Правительства Иркутской области № 1155-пп от 15.12.2023 года, уведомления от Министерства финансов Иркутской области № 4512 от 1 января 2024 года. 3. Соглашение  с Министерством жилищной политики и энергетики Иркутской области заключено 29 января 2024 года № 25640155-1-2024-001. 4. Заключен муниципальный контракт №004.2024 от 01.03.2024 г. с ООО "Регион-38" 5. Сроки выполнения работ с 30.05.2024 г.- 31.07.2024 г.</t>
  </si>
  <si>
    <t>1. Муниципальная программа "Формирование комфортной городской среды городского поселения Мишелевского  муниципального образования на 2018-2025 годы" утверждена Постановлением администрации городского поселения Мишелевского муниципального образования № 16 от 21.12.2017г. (в редакции Постановления № 297 от 04.10.2023 г.). 2. Лимиты приняты на основании постановления Правительства Иркутской области № 1155-пп от 15.12.2023 года, уведомления от Министерства финансов Иркутской области № 4512 от 1 января 2024 года. 3. Соглашение  с Министерством жилищной политики и энергетики Иркутской области заключено 29 января 2024 года № 25640155-1-2024-001. 4. Заключен муниципальный контракт №003.2024 от 27.02.2024 г. с ООО "Регион-38" 5. Сроки выполнения работ с 30.05.2024 г.- 31.07.2024 г.</t>
  </si>
  <si>
    <t xml:space="preserve">1. Муниципальная программа утверждена Постановлением № 276 от 22.11.2017 г., последнее изменение в программу будут вноситься в феврале 2024 г. 2. Лимиты приняты на основании постановления Правительства Иркутской области № 1155-пп от 15.12.2023 года, уведомления от Министерства финансов Иркутской области № 4553 от 1 января 2024 года. 3. Соглашение  с Министерством жилищной политики и энергетики Иркутской области заключено 25 января 2024 года № 25640407-1-2024-001. 4. Заключен муниципальный контракт Ф.2024.25 от 01 марта 2024 года с ИП Хачатрян Н.Ш. на сумму 1 692,14 тыс.руб. Сроки выполнения работ по контракту с 01.03.2024-10.07.2024 года. Заключен МК Ф.2024.33 от 15 марта 2024 года с ИП Зуев О.А.(приобретение МАФов) на сумму 48 тыс.руб. Сроки выполнения работ по контракту с 01.06.2024 г.-31.07.2024 г. Заключен МК Ф.2024.34 от 15 марта 2024 года с ООО "Кедр"(устройство газона) на сумму 50 тыс.руб. Сроки выполнения работ по контракту с 01.06.2024 г.-31.07.2024 г. </t>
  </si>
  <si>
    <t>Муниципальная программа "Развитие сферы культуры Усольского района" на 2020-2026 годы, подпрограммой "Развитие системы дополнительного образования"(Приобретение музыкальных инструментов, оборудования и материалов для детских школ искусств по видам искусств и профессиональных образовательных организаций в ДШИ Средний и ДШИ Белореченский)</t>
  </si>
  <si>
    <t>1. Муниципальная адресная программа "Переселение граждан, проживающих на территории Тайтурского городского поселения Усольского муниципального района Иркутской области из аварийного жилищного фонда, признанного таковым до 1 января 2017 года, в 2019 - 2025 годах", утверждена Постановлением администрации городского поселения Тайтурского муниципального образования от 19.09.2019 г. №246 ( изменениями  Постановления № 23 от 31.01.2023 г.). 2. 25 января 2023 года, заключено дополнительное соглашение к Соглашению о предоставлении субсидиии местному бюджету из областного бюджета от 20 июня 2022 года № 05-59-211/22-59 на 23 год общая площадь 2845,70 кв.м, 213 человек , 66 жилых помещений. Оплата по 5 контрактам полностью прошла в апреле 2024 года.</t>
  </si>
  <si>
    <t>1. Муниципальная программа утверждена Постановлением № 229 от 21.02.2019 г., последнее изменение в программу вносили 19.01.2024 г. № 18. 2. На основании Постановления Правительства Иркутской области № 1 195-пп от 21.12.2023 г. и уведомления от Министерства финансов Иркутской области № 4201 от 1 января 2024 года были приняты лимиты. 3. Заключены контракты с ДШИ Средний на сумму 3 837,98 тыс.руб. и с ДШИ Белореченский на сумму 3 837,98 тыс.руб. 4. В мае месяце произведена оплата по контрактам ДШИ Белореченский на сумму 3 674,97 тыс.руб.</t>
  </si>
  <si>
    <t>1. Муниципальная программа  утверждена постановлением администрации городского поселения Белореченского муниципального образования № 797 от 21 декабря 2017 года "Формирование современной городской среды Белореченского муниципального образования на 2018-2025 годы", последнее внесение изменений в программу утверждено Постановлением № 440 от 22 мая 2023 года. 2. Уведомление № 4566 от 01 января 2023 года. 3. Соглашение  с Министерством жилищной политики и энергетики Иркутской области заключено 26 января 2024 года № 25640153-1-2024-001. 4. Электронный конкурс проведен. 5. Муниципальный контракт заключен 13/2024_26.02.2024. 6. Сумма контракта  1 007 558 руб (на сумму экономии будт заключен еще один муниципальный контракт по мероприятию "Детская спортивно-игровая площадка в районе жилых домов №№ 25,26,27,28 р.п. Белореченский Усольского района Иркутской области". 7.Сроки выполнения работ с 01 мая 2024 года по 20 июня 2024 года (включительно). Ведутся подготовительные работы, ожидается поставка оборудования.</t>
  </si>
  <si>
    <t>1. Муниципальная программа  утверждена постановлением администрации городского поселения Белореченского муниципального образования № 797 от 21 декабря 2017 года "Формирование современной городской среды Белореченского муниципального образования на 2018-2025 годы", последнее внесение изменений в программу утверждено Постановлением № 440 от 22 мая 2023 года. 2. Уведомление № 4566 от 01 января 2023 года. 3. Соглашение  с Министерством жилищной политики и энергетики Иркутской области заключено 26 января 2024 года № 25640153-1-2024-001. 4. Электронный конкурс проведен. 5. Муниципальный контракт заключен 15/2024_26.02.2024. 6. Сумма контракта  1 293 683 руб 00 коп. (на сумму экономии будт заключен еще один муниципальный контракт по мероприятию "Детская спортивно-игровая площадка в районе жилых домов №№ 25,26,27,28 р.п. Белореченский Усольского района Иркутской области"). 7.Сроки выполнения работ с 01 мая 2024 года по 20 июня 2024 года (включительно). Ведутся подготовительные работы, ожидается поставка оборудования.</t>
  </si>
  <si>
    <t>1. Муниципальная программа  утверждена постановлением администрации городского поселения Белореченского муниципального образования № 797 от 21 декабря 2017 года "Формирование современной городской среды Белореченского муниципального образования на 2018-2025 годы", последнее внесение изменений в программу утверждено Постановлением № 440 от 22 мая 2023 года. 2. Уведомление № 4566 от 01 января 2023 года. 3. Соглашение  с Министерством жилищной политики и энергетики Иркутской области заключено 26 января 2024 года № 25640153-1-2024-001. 4. Электронный конкурс проведен. 5. Муниципальный контракт заключен 14/2024_26.02.2024. 6. Сумма контракта  1 007 558 руб (на сумму экономии будт заключен еще один муниципальный контракт по мероприятию "Детская спортивно-игровая площадка в районе жилых домов №№ 25,26,27,28 р.п. Белореченский Усольского района Иркутской области"). 7.Сроки выполнения работ с 01 мая 2024 года по 20 июня 2024 года (включительно). Ведутся подготовительные работы, ожидается поставка игрового оборудования по двум контрактам. По муниципальному контракту № 16/2024 арена для панна-футбола поставлена и установлена 02.05.2024 года. Оформляется приемка в ЕИС.</t>
  </si>
  <si>
    <t>1.Муниципальная программа утверждена Постановлением № 110 от 11.12.2017 г. ,последние изменения в  муниципальную программу внесены Постановлением № 73 от 19.10.2021 года. 2. Лимиты приняты на основании постановления Правительства Иркутской области № 1155-пп от 15.12.2023 года, уведомления от Министерства финансов Иркутской области № 4592 от 1 января 2024 года. 3. Соглашение  с Министерством жилищной политики и энергетики Иркутской области заключено 29 января 2024 года № 25640414-1-2024-001. 4. Заключен муниципальный контракт № 29 от 22 февраля 2024 года с ИП Зуев Александр Олегович (Изготовление и установка 20 пролетов ограждения для благоустройства общественной территории "Зона-сквер с наружным освещением "Береговая зона" напротив дома №3, квартала 4, пос. Новомальтинска, Усольского района,Иркутской области) на сумму 500,00 тыс.руб. Сроки выполнения работ по контракту с 01.05.2024 г.- 31.07.2024 г. 5. Заключен муниципальный контракт № 30 от 26 февраля 2024 года с ИП Валянин Александр Андреевич (Приобретение и поставка МАФ и плитки для благоустройства общественной территории "Зона-сквер с наружным освещением "Береговая зона" напротив дома №3, квартала 4, пос. Новомальтинска, Усольского района,Иркутской области) на сумму 274,80 тыс.руб. Сроки выполнения работ по контракту с 01.03.2024 г.- 30.04.2024 г. 6. Заключен муниципальный контракт № 31 от 26 февраля 2024 года с ИП Зуев Александр Олегович (планировка территории, устройство пешеходных дорожек и освещения для благоустройства общественной территории "Зона-сквер с наружным освещением "Береговая зона" напротив дома №3, квартала 4, пос. Новомальтинска, Усольского района,Иркутской области) на сумму 500,00 тыс.руб. Сроки выполнения работ по контракту с 01.06.2024 г.- 01.08.2024 г. На 14.08.2024 года работы выполнены в полном объёме и полностью оплачены.</t>
  </si>
  <si>
    <t>1. Муниципальная программа  "Формирование комфортной городской среды на территории сельского поселения Большееланского муниципального образования" на 2018 - 2026 годы утверждена Постановлением № 335 от 01.12.2017 г., изменение в муниципалльную программу будет внесено в феврале 2024 г. 2. Лимиты приняты на основании постановления Правительства Иркутской области № 1155-пп от 15.12.2023 года, уведомления от Министерства финансов Иркутской области № 4579 от 1 января 2024 года.  3. Соглашение  с Министерством жилищной политики и энергетики Иркутской области заключено 26 января 2024 года № 25640404-1-2024-001. 4. Заключен муниципальный контракт № 1/24 от 06 февраля 2024 года с ИП Обрядин Андрей Андрееевич на сумму 1 607,20 тыс.руб. Сроки выполнения работ по контракту с 1 мая по 1 сентября 2024 года. Подрядчик вовремя не вышел на связь, муниципальный контракт рассторгнут.  Постановлением Правительства Иркутской области от 30.10.2024 г. № 852-пп "О внесении изменений в государственную программу Иркутской области №Формирование современной городской среды" сняты лимиты в сумме 1 507,20 тыс.руб. Согласно уведомления № 12169 от 05 ноября 2024 года от министрества жилищной политики и энергетики Иркутской области администрацией Большееланского сельского поселения были сняты лимиты на данное мероприятие.</t>
  </si>
  <si>
    <r>
      <rPr>
        <u/>
        <sz val="16"/>
        <color theme="1"/>
        <rFont val="Times New Roman"/>
        <family val="1"/>
        <charset val="204"/>
      </rPr>
      <t>по состоянию на "31" декабря 2024 года</t>
    </r>
    <r>
      <rPr>
        <sz val="16"/>
        <color theme="1"/>
        <rFont val="Times New Roman"/>
        <family val="1"/>
        <charset val="204"/>
      </rPr>
      <t xml:space="preserve"> </t>
    </r>
  </si>
  <si>
    <r>
      <t xml:space="preserve">Финансирование 
тыс. руб. (ФАКТ)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"31" декабря 2024 (нарастающим итогом</t>
    </r>
    <r>
      <rPr>
        <b/>
        <sz val="12"/>
        <color theme="1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</si>
</sst>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7" tint="0.7999816888943144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AFCC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2" fillId="0" borderId="0" applyFont="0" applyFill="0" applyBorder="0" applyAlignment="0" applyProtection="0"/>
  </cellStyleXfs>
  <cellXfs count="1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5" fillId="0" borderId="9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7" fillId="0" borderId="0" xfId="0" applyFont="1"/>
    <xf numFmtId="0" fontId="1" fillId="3" borderId="13" xfId="0" applyFont="1" applyFill="1" applyBorder="1" applyAlignment="1">
      <alignment horizontal="center" vertical="center"/>
    </xf>
    <xf numFmtId="165" fontId="7" fillId="0" borderId="12" xfId="0" applyNumberFormat="1" applyFont="1" applyBorder="1" applyAlignment="1">
      <alignment horizontal="center" vertical="center" wrapText="1"/>
    </xf>
    <xf numFmtId="0" fontId="7" fillId="0" borderId="18" xfId="0" applyFont="1" applyBorder="1"/>
    <xf numFmtId="0" fontId="10" fillId="3" borderId="15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8" fillId="0" borderId="0" xfId="0" applyFont="1"/>
    <xf numFmtId="0" fontId="10" fillId="0" borderId="19" xfId="0" applyFont="1" applyBorder="1" applyAlignment="1">
      <alignment vertical="top" wrapText="1"/>
    </xf>
    <xf numFmtId="0" fontId="8" fillId="2" borderId="9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vertical="top" wrapText="1"/>
    </xf>
    <xf numFmtId="0" fontId="1" fillId="3" borderId="2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2" fillId="0" borderId="20" xfId="0" applyFont="1" applyBorder="1" applyAlignment="1">
      <alignment vertical="top" wrapText="1"/>
    </xf>
    <xf numFmtId="0" fontId="12" fillId="0" borderId="24" xfId="0" applyFont="1" applyBorder="1" applyAlignment="1">
      <alignment vertical="top" wrapText="1"/>
    </xf>
    <xf numFmtId="2" fontId="11" fillId="4" borderId="19" xfId="0" applyNumberFormat="1" applyFont="1" applyFill="1" applyBorder="1" applyAlignment="1">
      <alignment horizontal="center" vertical="top" wrapText="1"/>
    </xf>
    <xf numFmtId="2" fontId="5" fillId="0" borderId="19" xfId="0" applyNumberFormat="1" applyFont="1" applyBorder="1" applyAlignment="1">
      <alignment horizontal="center" vertical="top" wrapText="1"/>
    </xf>
    <xf numFmtId="2" fontId="8" fillId="0" borderId="9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textRotation="90"/>
    </xf>
    <xf numFmtId="2" fontId="5" fillId="0" borderId="23" xfId="0" applyNumberFormat="1" applyFont="1" applyBorder="1" applyAlignment="1">
      <alignment horizontal="center" vertical="top" wrapText="1"/>
    </xf>
    <xf numFmtId="2" fontId="11" fillId="4" borderId="23" xfId="0" applyNumberFormat="1" applyFont="1" applyFill="1" applyBorder="1" applyAlignment="1">
      <alignment horizontal="center" vertical="top" wrapText="1"/>
    </xf>
    <xf numFmtId="0" fontId="8" fillId="2" borderId="25" xfId="0" applyFont="1" applyFill="1" applyBorder="1" applyAlignment="1">
      <alignment horizontal="left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textRotation="90"/>
    </xf>
    <xf numFmtId="4" fontId="8" fillId="0" borderId="25" xfId="0" applyNumberFormat="1" applyFont="1" applyBorder="1" applyAlignment="1">
      <alignment horizontal="center" vertical="center" wrapText="1"/>
    </xf>
    <xf numFmtId="0" fontId="1" fillId="0" borderId="27" xfId="0" applyFont="1" applyBorder="1"/>
    <xf numFmtId="0" fontId="7" fillId="3" borderId="3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5" fillId="0" borderId="24" xfId="0" applyFont="1" applyBorder="1" applyAlignment="1">
      <alignment vertical="top" wrapText="1"/>
    </xf>
    <xf numFmtId="0" fontId="1" fillId="4" borderId="26" xfId="0" applyFont="1" applyFill="1" applyBorder="1" applyAlignment="1">
      <alignment vertical="center"/>
    </xf>
    <xf numFmtId="4" fontId="10" fillId="4" borderId="17" xfId="0" applyNumberFormat="1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vertical="top" wrapText="1"/>
    </xf>
    <xf numFmtId="0" fontId="7" fillId="3" borderId="28" xfId="0" applyFont="1" applyFill="1" applyBorder="1" applyAlignment="1">
      <alignment vertical="center"/>
    </xf>
    <xf numFmtId="2" fontId="11" fillId="4" borderId="0" xfId="0" applyNumberFormat="1" applyFont="1" applyFill="1" applyAlignment="1">
      <alignment horizontal="center" vertical="top" wrapText="1"/>
    </xf>
    <xf numFmtId="0" fontId="5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textRotation="90"/>
    </xf>
    <xf numFmtId="0" fontId="1" fillId="0" borderId="13" xfId="0" applyFont="1" applyBorder="1" applyAlignment="1">
      <alignment vertical="center" textRotation="90"/>
    </xf>
    <xf numFmtId="2" fontId="10" fillId="0" borderId="23" xfId="0" applyNumberFormat="1" applyFont="1" applyBorder="1" applyAlignment="1">
      <alignment horizontal="center" vertical="top" wrapText="1"/>
    </xf>
    <xf numFmtId="2" fontId="13" fillId="4" borderId="23" xfId="0" applyNumberFormat="1" applyFont="1" applyFill="1" applyBorder="1" applyAlignment="1">
      <alignment horizontal="right" vertical="top" wrapText="1"/>
    </xf>
    <xf numFmtId="0" fontId="10" fillId="4" borderId="23" xfId="0" applyFont="1" applyFill="1" applyBorder="1" applyAlignment="1">
      <alignment vertical="top" wrapText="1"/>
    </xf>
    <xf numFmtId="0" fontId="10" fillId="0" borderId="23" xfId="0" applyFont="1" applyBorder="1" applyAlignment="1">
      <alignment vertical="top" wrapText="1"/>
    </xf>
    <xf numFmtId="2" fontId="16" fillId="0" borderId="9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vertical="top" wrapText="1"/>
    </xf>
    <xf numFmtId="0" fontId="17" fillId="2" borderId="11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left" vertical="center" wrapText="1"/>
    </xf>
    <xf numFmtId="165" fontId="17" fillId="0" borderId="12" xfId="0" applyNumberFormat="1" applyFont="1" applyBorder="1" applyAlignment="1">
      <alignment horizontal="center" vertical="center" wrapText="1"/>
    </xf>
    <xf numFmtId="0" fontId="17" fillId="0" borderId="18" xfId="0" applyFont="1" applyBorder="1"/>
    <xf numFmtId="0" fontId="19" fillId="3" borderId="21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vertical="center" wrapText="1"/>
    </xf>
    <xf numFmtId="0" fontId="16" fillId="3" borderId="16" xfId="0" applyFont="1" applyFill="1" applyBorder="1" applyAlignment="1">
      <alignment vertical="center" wrapText="1"/>
    </xf>
    <xf numFmtId="0" fontId="19" fillId="0" borderId="29" xfId="0" applyFont="1" applyBorder="1" applyAlignment="1">
      <alignment horizontal="center" vertical="center" textRotation="90" wrapText="1"/>
    </xf>
    <xf numFmtId="0" fontId="19" fillId="4" borderId="30" xfId="0" applyFont="1" applyFill="1" applyBorder="1" applyAlignment="1">
      <alignment vertical="center" wrapText="1"/>
    </xf>
    <xf numFmtId="4" fontId="21" fillId="4" borderId="31" xfId="0" applyNumberFormat="1" applyFont="1" applyFill="1" applyBorder="1" applyAlignment="1">
      <alignment horizontal="right" vertical="center" wrapText="1"/>
    </xf>
    <xf numFmtId="4" fontId="16" fillId="4" borderId="31" xfId="0" applyNumberFormat="1" applyFont="1" applyFill="1" applyBorder="1" applyAlignment="1">
      <alignment horizontal="right" vertical="center" wrapText="1"/>
    </xf>
    <xf numFmtId="0" fontId="15" fillId="0" borderId="32" xfId="0" applyFont="1" applyBorder="1" applyAlignment="1">
      <alignment vertical="top" wrapText="1"/>
    </xf>
    <xf numFmtId="2" fontId="16" fillId="0" borderId="28" xfId="0" applyNumberFormat="1" applyFont="1" applyBorder="1" applyAlignment="1">
      <alignment horizontal="center" vertical="center"/>
    </xf>
    <xf numFmtId="2" fontId="5" fillId="0" borderId="23" xfId="0" applyNumberFormat="1" applyFont="1" applyBorder="1" applyAlignment="1">
      <alignment horizontal="center" vertical="center"/>
    </xf>
    <xf numFmtId="4" fontId="10" fillId="0" borderId="17" xfId="1" applyNumberFormat="1" applyFont="1" applyFill="1" applyBorder="1" applyAlignment="1">
      <alignment horizontal="center" vertical="center" wrapText="1"/>
    </xf>
    <xf numFmtId="4" fontId="11" fillId="4" borderId="17" xfId="1" applyNumberFormat="1" applyFont="1" applyFill="1" applyBorder="1" applyAlignment="1">
      <alignment horizontal="center" vertical="center" wrapText="1"/>
    </xf>
    <xf numFmtId="4" fontId="11" fillId="4" borderId="26" xfId="1" applyNumberFormat="1" applyFont="1" applyFill="1" applyBorder="1" applyAlignment="1">
      <alignment horizontal="center" vertical="center" wrapText="1"/>
    </xf>
    <xf numFmtId="0" fontId="10" fillId="0" borderId="3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4" fontId="5" fillId="4" borderId="19" xfId="0" applyNumberFormat="1" applyFont="1" applyFill="1" applyBorder="1" applyAlignment="1">
      <alignment vertical="center" wrapText="1"/>
    </xf>
    <xf numFmtId="4" fontId="13" fillId="4" borderId="19" xfId="0" applyNumberFormat="1" applyFont="1" applyFill="1" applyBorder="1" applyAlignment="1">
      <alignment horizontal="right" vertical="center" wrapText="1"/>
    </xf>
    <xf numFmtId="0" fontId="12" fillId="0" borderId="19" xfId="0" applyFont="1" applyBorder="1" applyAlignment="1">
      <alignment vertical="top" wrapText="1"/>
    </xf>
    <xf numFmtId="0" fontId="19" fillId="5" borderId="11" xfId="0" applyFont="1" applyFill="1" applyBorder="1" applyAlignment="1">
      <alignment horizontal="center" vertical="center"/>
    </xf>
    <xf numFmtId="0" fontId="19" fillId="0" borderId="13" xfId="0" applyFont="1" applyBorder="1" applyAlignment="1">
      <alignment vertical="center" textRotation="90"/>
    </xf>
    <xf numFmtId="0" fontId="16" fillId="4" borderId="19" xfId="0" applyFont="1" applyFill="1" applyBorder="1" applyAlignment="1">
      <alignment vertical="top" wrapText="1"/>
    </xf>
    <xf numFmtId="2" fontId="21" fillId="4" borderId="19" xfId="0" applyNumberFormat="1" applyFont="1" applyFill="1" applyBorder="1" applyAlignment="1">
      <alignment horizontal="center" vertical="top" wrapText="1"/>
    </xf>
    <xf numFmtId="2" fontId="16" fillId="4" borderId="19" xfId="0" applyNumberFormat="1" applyFont="1" applyFill="1" applyBorder="1" applyAlignment="1">
      <alignment horizontal="center" vertical="top" wrapText="1"/>
    </xf>
    <xf numFmtId="0" fontId="15" fillId="0" borderId="20" xfId="0" applyFont="1" applyBorder="1" applyAlignment="1">
      <alignment vertical="top" wrapText="1"/>
    </xf>
    <xf numFmtId="0" fontId="19" fillId="2" borderId="1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left" vertical="center" wrapText="1"/>
    </xf>
    <xf numFmtId="165" fontId="17" fillId="0" borderId="3" xfId="0" applyNumberFormat="1" applyFont="1" applyBorder="1" applyAlignment="1">
      <alignment horizontal="center" vertical="center" wrapText="1"/>
    </xf>
    <xf numFmtId="0" fontId="19" fillId="0" borderId="7" xfId="0" applyFont="1" applyBorder="1" applyAlignment="1">
      <alignment vertical="top" wrapText="1"/>
    </xf>
    <xf numFmtId="2" fontId="1" fillId="0" borderId="0" xfId="0" applyNumberFormat="1" applyFont="1"/>
    <xf numFmtId="0" fontId="20" fillId="3" borderId="14" xfId="0" applyFont="1" applyFill="1" applyBorder="1" applyAlignment="1">
      <alignment horizontal="left" vertical="center" wrapText="1"/>
    </xf>
    <xf numFmtId="0" fontId="20" fillId="3" borderId="15" xfId="0" applyFont="1" applyFill="1" applyBorder="1" applyAlignment="1">
      <alignment horizontal="left" vertical="center" wrapText="1"/>
    </xf>
    <xf numFmtId="0" fontId="19" fillId="3" borderId="11" xfId="0" applyFont="1" applyFill="1" applyBorder="1" applyAlignment="1">
      <alignment horizontal="center" vertical="center"/>
    </xf>
    <xf numFmtId="0" fontId="20" fillId="3" borderId="37" xfId="0" applyFont="1" applyFill="1" applyBorder="1" applyAlignment="1">
      <alignment horizontal="left" vertical="center" wrapText="1"/>
    </xf>
    <xf numFmtId="0" fontId="20" fillId="3" borderId="38" xfId="0" applyFont="1" applyFill="1" applyBorder="1" applyAlignment="1">
      <alignment horizontal="left" vertical="center" wrapText="1"/>
    </xf>
    <xf numFmtId="0" fontId="16" fillId="3" borderId="38" xfId="0" applyFont="1" applyFill="1" applyBorder="1" applyAlignment="1">
      <alignment vertical="center" wrapText="1"/>
    </xf>
    <xf numFmtId="0" fontId="16" fillId="3" borderId="39" xfId="0" applyFont="1" applyFill="1" applyBorder="1" applyAlignment="1">
      <alignment vertical="center" wrapText="1"/>
    </xf>
    <xf numFmtId="0" fontId="19" fillId="3" borderId="13" xfId="0" applyFont="1" applyFill="1" applyBorder="1" applyAlignment="1">
      <alignment vertical="center"/>
    </xf>
    <xf numFmtId="0" fontId="17" fillId="3" borderId="19" xfId="0" applyFont="1" applyFill="1" applyBorder="1" applyAlignment="1">
      <alignment vertical="center"/>
    </xf>
    <xf numFmtId="0" fontId="19" fillId="3" borderId="19" xfId="0" applyFont="1" applyFill="1" applyBorder="1" applyAlignment="1">
      <alignment vertical="center"/>
    </xf>
    <xf numFmtId="0" fontId="19" fillId="3" borderId="20" xfId="0" applyFont="1" applyFill="1" applyBorder="1" applyAlignment="1">
      <alignment vertical="center"/>
    </xf>
    <xf numFmtId="0" fontId="19" fillId="0" borderId="40" xfId="0" applyFont="1" applyBorder="1" applyAlignment="1">
      <alignment horizontal="center" vertical="center" textRotation="90"/>
    </xf>
    <xf numFmtId="0" fontId="16" fillId="4" borderId="28" xfId="0" applyFont="1" applyFill="1" applyBorder="1" applyAlignment="1">
      <alignment vertical="top" wrapText="1"/>
    </xf>
    <xf numFmtId="4" fontId="5" fillId="0" borderId="19" xfId="0" applyNumberFormat="1" applyFont="1" applyBorder="1" applyAlignment="1">
      <alignment horizontal="center" vertical="top" wrapText="1"/>
    </xf>
    <xf numFmtId="4" fontId="16" fillId="0" borderId="28" xfId="0" applyNumberFormat="1" applyFont="1" applyBorder="1" applyAlignment="1">
      <alignment horizontal="center" vertical="top" wrapText="1"/>
    </xf>
    <xf numFmtId="4" fontId="16" fillId="4" borderId="28" xfId="0" applyNumberFormat="1" applyFont="1" applyFill="1" applyBorder="1" applyAlignment="1">
      <alignment horizontal="center" vertical="top" wrapText="1"/>
    </xf>
    <xf numFmtId="0" fontId="15" fillId="0" borderId="41" xfId="0" applyFont="1" applyBorder="1" applyAlignment="1">
      <alignment vertical="top" wrapText="1"/>
    </xf>
    <xf numFmtId="4" fontId="21" fillId="0" borderId="28" xfId="0" applyNumberFormat="1" applyFont="1" applyBorder="1" applyAlignment="1">
      <alignment horizontal="center" vertical="top" wrapText="1"/>
    </xf>
    <xf numFmtId="0" fontId="12" fillId="4" borderId="41" xfId="0" applyFont="1" applyFill="1" applyBorder="1" applyAlignment="1">
      <alignment vertical="top" wrapText="1"/>
    </xf>
    <xf numFmtId="0" fontId="17" fillId="3" borderId="3" xfId="0" applyFont="1" applyFill="1" applyBorder="1" applyAlignment="1">
      <alignment vertical="center"/>
    </xf>
    <xf numFmtId="0" fontId="16" fillId="0" borderId="19" xfId="0" applyFont="1" applyBorder="1" applyAlignment="1">
      <alignment vertical="top" wrapText="1"/>
    </xf>
    <xf numFmtId="2" fontId="21" fillId="0" borderId="19" xfId="0" applyNumberFormat="1" applyFont="1" applyBorder="1" applyAlignment="1">
      <alignment horizontal="center" vertical="center" wrapText="1"/>
    </xf>
    <xf numFmtId="2" fontId="16" fillId="0" borderId="19" xfId="0" applyNumberFormat="1" applyFont="1" applyBorder="1" applyAlignment="1">
      <alignment horizontal="center" vertical="center" wrapText="1"/>
    </xf>
    <xf numFmtId="0" fontId="16" fillId="0" borderId="19" xfId="0" applyFont="1" applyBorder="1" applyAlignment="1">
      <alignment horizontal="left" vertical="top" wrapText="1"/>
    </xf>
    <xf numFmtId="2" fontId="16" fillId="0" borderId="19" xfId="0" applyNumberFormat="1" applyFont="1" applyBorder="1" applyAlignment="1">
      <alignment horizontal="center" vertical="top" wrapText="1"/>
    </xf>
    <xf numFmtId="2" fontId="16" fillId="4" borderId="28" xfId="0" applyNumberFormat="1" applyFont="1" applyFill="1" applyBorder="1" applyAlignment="1">
      <alignment horizontal="center" vertical="top" wrapText="1"/>
    </xf>
    <xf numFmtId="2" fontId="5" fillId="4" borderId="23" xfId="0" applyNumberFormat="1" applyFont="1" applyFill="1" applyBorder="1" applyAlignment="1">
      <alignment horizontal="center" vertical="top" wrapText="1"/>
    </xf>
    <xf numFmtId="2" fontId="5" fillId="4" borderId="19" xfId="0" applyNumberFormat="1" applyFont="1" applyFill="1" applyBorder="1" applyAlignment="1">
      <alignment horizontal="center" vertical="top" wrapText="1"/>
    </xf>
    <xf numFmtId="2" fontId="10" fillId="0" borderId="9" xfId="0" applyNumberFormat="1" applyFont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left" vertical="center" wrapText="1"/>
    </xf>
    <xf numFmtId="0" fontId="23" fillId="3" borderId="15" xfId="0" applyFont="1" applyFill="1" applyBorder="1"/>
    <xf numFmtId="0" fontId="23" fillId="3" borderId="16" xfId="0" applyFont="1" applyFill="1" applyBorder="1"/>
    <xf numFmtId="0" fontId="20" fillId="5" borderId="3" xfId="0" applyFont="1" applyFill="1" applyBorder="1" applyAlignment="1">
      <alignment horizontal="left" vertical="center" wrapText="1"/>
    </xf>
    <xf numFmtId="0" fontId="23" fillId="0" borderId="3" xfId="0" applyFont="1" applyBorder="1"/>
    <xf numFmtId="0" fontId="23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20" fillId="3" borderId="14" xfId="0" applyFont="1" applyFill="1" applyBorder="1" applyAlignment="1">
      <alignment horizontal="left" vertical="center" wrapText="1"/>
    </xf>
    <xf numFmtId="0" fontId="20" fillId="3" borderId="15" xfId="0" applyFont="1" applyFill="1" applyBorder="1" applyAlignment="1">
      <alignment horizontal="left" vertical="center" wrapText="1"/>
    </xf>
    <xf numFmtId="0" fontId="20" fillId="3" borderId="23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textRotation="90"/>
    </xf>
    <xf numFmtId="0" fontId="1" fillId="0" borderId="33" xfId="0" applyFont="1" applyBorder="1" applyAlignment="1">
      <alignment horizontal="center" vertical="center" textRotation="90"/>
    </xf>
    <xf numFmtId="0" fontId="1" fillId="0" borderId="34" xfId="0" applyFont="1" applyBorder="1" applyAlignment="1">
      <alignment horizontal="center" vertical="center" textRotation="90"/>
    </xf>
    <xf numFmtId="0" fontId="1" fillId="0" borderId="35" xfId="0" applyFont="1" applyBorder="1" applyAlignment="1">
      <alignment horizontal="center" vertical="center" textRotation="9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P48"/>
  <sheetViews>
    <sheetView tabSelected="1" view="pageBreakPreview" zoomScaleNormal="100" zoomScaleSheetLayoutView="100" workbookViewId="0">
      <pane xSplit="1" ySplit="5" topLeftCell="B37" activePane="bottomRight" state="frozen"/>
      <selection activeCell="C4" sqref="C4:J4"/>
      <selection pane="topRight" activeCell="C4" sqref="C4:J4"/>
      <selection pane="bottomLeft" activeCell="C4" sqref="C4:J4"/>
      <selection pane="bottomRight" activeCell="F41" sqref="F41"/>
    </sheetView>
  </sheetViews>
  <sheetFormatPr defaultRowHeight="15" x14ac:dyDescent="0.25"/>
  <cols>
    <col min="1" max="1" width="5.7109375" style="1" customWidth="1"/>
    <col min="2" max="2" width="69" style="1" customWidth="1"/>
    <col min="3" max="3" width="15" style="1" customWidth="1"/>
    <col min="4" max="4" width="12.7109375" style="1" customWidth="1"/>
    <col min="5" max="5" width="14" style="1" customWidth="1"/>
    <col min="6" max="6" width="11.7109375" style="1" customWidth="1"/>
    <col min="7" max="7" width="14" style="1" customWidth="1"/>
    <col min="8" max="8" width="12.42578125" style="1" customWidth="1"/>
    <col min="9" max="9" width="12.85546875" style="1" customWidth="1"/>
    <col min="10" max="10" width="11" style="1" customWidth="1"/>
    <col min="11" max="11" width="124" style="1" customWidth="1"/>
    <col min="12" max="13" width="9.140625" style="1"/>
    <col min="14" max="14" width="16.5703125" style="1" customWidth="1"/>
    <col min="15" max="15" width="9.140625" style="1"/>
    <col min="16" max="16" width="66" style="1" customWidth="1"/>
    <col min="17" max="16384" width="9.140625" style="1"/>
  </cols>
  <sheetData>
    <row r="1" spans="1:11" ht="20.25" x14ac:dyDescent="0.3">
      <c r="K1" s="2"/>
    </row>
    <row r="2" spans="1:11" ht="27.75" customHeight="1" x14ac:dyDescent="0.25">
      <c r="A2" s="120" t="s">
        <v>23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ht="22.5" customHeight="1" thickBot="1" x14ac:dyDescent="0.3">
      <c r="A3" s="121" t="s">
        <v>60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68.25" customHeight="1" x14ac:dyDescent="0.25">
      <c r="A4" s="122"/>
      <c r="B4" s="124" t="s">
        <v>0</v>
      </c>
      <c r="C4" s="126" t="s">
        <v>1</v>
      </c>
      <c r="D4" s="127"/>
      <c r="E4" s="127"/>
      <c r="F4" s="128"/>
      <c r="G4" s="126" t="s">
        <v>61</v>
      </c>
      <c r="H4" s="127"/>
      <c r="I4" s="127"/>
      <c r="J4" s="128"/>
      <c r="K4" s="129" t="s">
        <v>2</v>
      </c>
    </row>
    <row r="5" spans="1:11" ht="50.25" customHeight="1" thickBot="1" x14ac:dyDescent="0.3">
      <c r="A5" s="123"/>
      <c r="B5" s="125"/>
      <c r="C5" s="42" t="s">
        <v>3</v>
      </c>
      <c r="D5" s="3" t="s">
        <v>4</v>
      </c>
      <c r="E5" s="3" t="s">
        <v>5</v>
      </c>
      <c r="F5" s="3" t="s">
        <v>6</v>
      </c>
      <c r="G5" s="42" t="s">
        <v>3</v>
      </c>
      <c r="H5" s="3" t="s">
        <v>4</v>
      </c>
      <c r="I5" s="3" t="s">
        <v>5</v>
      </c>
      <c r="J5" s="3" t="s">
        <v>6</v>
      </c>
      <c r="K5" s="130"/>
    </row>
    <row r="6" spans="1:11" ht="27.75" customHeight="1" x14ac:dyDescent="0.25">
      <c r="A6" s="51" t="s">
        <v>7</v>
      </c>
      <c r="B6" s="52" t="s">
        <v>24</v>
      </c>
      <c r="C6" s="53"/>
      <c r="D6" s="53"/>
      <c r="E6" s="53"/>
      <c r="F6" s="53"/>
      <c r="G6" s="53"/>
      <c r="H6" s="53"/>
      <c r="I6" s="53"/>
      <c r="J6" s="53"/>
      <c r="K6" s="54"/>
    </row>
    <row r="7" spans="1:11" ht="27.75" customHeight="1" x14ac:dyDescent="0.25">
      <c r="A7" s="55" t="s">
        <v>8</v>
      </c>
      <c r="B7" s="131" t="s">
        <v>25</v>
      </c>
      <c r="C7" s="132"/>
      <c r="D7" s="132"/>
      <c r="E7" s="132"/>
      <c r="F7" s="132"/>
      <c r="G7" s="132"/>
      <c r="H7" s="56"/>
      <c r="I7" s="56"/>
      <c r="J7" s="56"/>
      <c r="K7" s="57"/>
    </row>
    <row r="8" spans="1:11" ht="30" customHeight="1" thickBot="1" x14ac:dyDescent="0.3">
      <c r="A8" s="55" t="s">
        <v>9</v>
      </c>
      <c r="B8" s="133" t="s">
        <v>26</v>
      </c>
      <c r="C8" s="133"/>
      <c r="D8" s="133"/>
      <c r="E8" s="133"/>
      <c r="F8" s="133"/>
      <c r="G8" s="133"/>
      <c r="H8" s="133"/>
      <c r="I8" s="133"/>
      <c r="J8" s="133"/>
      <c r="K8" s="133"/>
    </row>
    <row r="9" spans="1:11" ht="94.5" customHeight="1" thickBot="1" x14ac:dyDescent="0.3">
      <c r="A9" s="58" t="s">
        <v>11</v>
      </c>
      <c r="B9" s="59" t="s">
        <v>52</v>
      </c>
      <c r="C9" s="60">
        <f>D9+E9+F9</f>
        <v>7675.9550600000002</v>
      </c>
      <c r="D9" s="61">
        <v>6410.9450299999999</v>
      </c>
      <c r="E9" s="61">
        <v>267.13587000000001</v>
      </c>
      <c r="F9" s="61">
        <v>997.87415999999996</v>
      </c>
      <c r="G9" s="60">
        <f>H9+I9+J9</f>
        <v>7675.9550600000002</v>
      </c>
      <c r="H9" s="61">
        <v>6410.9450299999999</v>
      </c>
      <c r="I9" s="61">
        <v>267.13587000000001</v>
      </c>
      <c r="J9" s="61">
        <v>997.87415999999996</v>
      </c>
      <c r="K9" s="62" t="s">
        <v>54</v>
      </c>
    </row>
    <row r="10" spans="1:11" s="6" customFormat="1" ht="23.25" customHeight="1" x14ac:dyDescent="0.2">
      <c r="A10" s="4" t="s">
        <v>7</v>
      </c>
      <c r="B10" s="5" t="s">
        <v>10</v>
      </c>
      <c r="C10" s="8"/>
      <c r="D10" s="8"/>
      <c r="E10" s="8"/>
      <c r="F10" s="8"/>
      <c r="G10" s="8"/>
      <c r="H10" s="8"/>
      <c r="I10" s="8"/>
      <c r="J10" s="8"/>
      <c r="K10" s="9"/>
    </row>
    <row r="11" spans="1:11" s="6" customFormat="1" ht="27.75" customHeight="1" x14ac:dyDescent="0.2">
      <c r="A11" s="7" t="s">
        <v>9</v>
      </c>
      <c r="B11" s="134" t="s">
        <v>22</v>
      </c>
      <c r="C11" s="135"/>
      <c r="D11" s="135"/>
      <c r="E11" s="135"/>
      <c r="F11" s="135"/>
      <c r="G11" s="135"/>
      <c r="H11" s="10"/>
      <c r="I11" s="10"/>
      <c r="J11" s="10"/>
      <c r="K11" s="11"/>
    </row>
    <row r="12" spans="1:11" s="6" customFormat="1" ht="18.75" customHeight="1" thickBot="1" x14ac:dyDescent="0.25">
      <c r="A12" s="17" t="s">
        <v>8</v>
      </c>
      <c r="B12" s="134" t="s">
        <v>13</v>
      </c>
      <c r="C12" s="135"/>
      <c r="D12" s="135"/>
      <c r="E12" s="135"/>
      <c r="F12" s="135"/>
      <c r="G12" s="135"/>
      <c r="H12" s="10"/>
      <c r="I12" s="10"/>
      <c r="J12" s="10"/>
      <c r="K12" s="11"/>
    </row>
    <row r="13" spans="1:11" s="6" customFormat="1" ht="29.25" customHeight="1" x14ac:dyDescent="0.2">
      <c r="A13" s="18"/>
      <c r="B13" s="34" t="s">
        <v>14</v>
      </c>
      <c r="C13" s="19"/>
      <c r="D13" s="34"/>
      <c r="E13" s="34"/>
      <c r="F13" s="19"/>
      <c r="G13" s="19"/>
      <c r="H13" s="19"/>
      <c r="I13" s="19"/>
      <c r="J13" s="19"/>
      <c r="K13" s="20"/>
    </row>
    <row r="14" spans="1:11" s="6" customFormat="1" ht="30.75" customHeight="1" x14ac:dyDescent="0.2">
      <c r="A14" s="137" t="s">
        <v>11</v>
      </c>
      <c r="B14" s="40" t="s">
        <v>20</v>
      </c>
      <c r="C14" s="37"/>
      <c r="D14" s="37"/>
      <c r="E14" s="37"/>
      <c r="F14" s="37"/>
      <c r="G14" s="37"/>
      <c r="H14" s="38"/>
      <c r="I14" s="38"/>
      <c r="J14" s="38"/>
      <c r="K14" s="39"/>
    </row>
    <row r="15" spans="1:11" s="6" customFormat="1" ht="138.75" customHeight="1" x14ac:dyDescent="0.2">
      <c r="A15" s="138"/>
      <c r="B15" s="68" t="s">
        <v>31</v>
      </c>
      <c r="C15" s="71">
        <f>D15+E15+F15</f>
        <v>1379.9939899999999</v>
      </c>
      <c r="D15" s="65">
        <v>1035.3293699999999</v>
      </c>
      <c r="E15" s="65">
        <v>289.50993999999997</v>
      </c>
      <c r="F15" s="65">
        <v>55.154679999999999</v>
      </c>
      <c r="G15" s="72">
        <f>H15+I15+J15</f>
        <v>1379.9939899999999</v>
      </c>
      <c r="H15" s="65">
        <v>1035.3293699999999</v>
      </c>
      <c r="I15" s="65">
        <v>289.50993999999997</v>
      </c>
      <c r="J15" s="65">
        <v>55.154679999999999</v>
      </c>
      <c r="K15" s="73" t="s">
        <v>55</v>
      </c>
    </row>
    <row r="16" spans="1:11" s="6" customFormat="1" ht="149.25" customHeight="1" x14ac:dyDescent="0.2">
      <c r="A16" s="138"/>
      <c r="B16" s="69" t="s">
        <v>32</v>
      </c>
      <c r="C16" s="71">
        <f>D16+E16+F16</f>
        <v>1293.683</v>
      </c>
      <c r="D16" s="66">
        <v>970.57524000000001</v>
      </c>
      <c r="E16" s="66">
        <v>271.40269999999998</v>
      </c>
      <c r="F16" s="66">
        <v>51.705060000000003</v>
      </c>
      <c r="G16" s="72">
        <f t="shared" ref="G16:G17" si="0">H16+I16+J16</f>
        <v>1293.683</v>
      </c>
      <c r="H16" s="66">
        <v>970.57524000000001</v>
      </c>
      <c r="I16" s="66">
        <v>271.40269999999998</v>
      </c>
      <c r="J16" s="66">
        <v>51.705060000000003</v>
      </c>
      <c r="K16" s="103" t="s">
        <v>56</v>
      </c>
    </row>
    <row r="17" spans="1:16" s="6" customFormat="1" ht="175.5" customHeight="1" x14ac:dyDescent="0.2">
      <c r="A17" s="139"/>
      <c r="B17" s="70" t="s">
        <v>33</v>
      </c>
      <c r="C17" s="71">
        <f>D17+E17+F17</f>
        <v>1612.3230000000001</v>
      </c>
      <c r="D17" s="67">
        <v>1209.6323299999999</v>
      </c>
      <c r="E17" s="67">
        <v>338.25040999999999</v>
      </c>
      <c r="F17" s="67">
        <v>64.440259999999995</v>
      </c>
      <c r="G17" s="72">
        <f t="shared" si="0"/>
        <v>1612.3230000000001</v>
      </c>
      <c r="H17" s="67">
        <v>1209.6323299999999</v>
      </c>
      <c r="I17" s="67">
        <v>338.25040999999999</v>
      </c>
      <c r="J17" s="67">
        <v>64.440259999999995</v>
      </c>
      <c r="K17" s="103" t="s">
        <v>57</v>
      </c>
    </row>
    <row r="18" spans="1:16" ht="29.25" customHeight="1" thickBot="1" x14ac:dyDescent="0.3">
      <c r="A18" s="31"/>
      <c r="B18" s="29" t="s">
        <v>17</v>
      </c>
      <c r="C18" s="30">
        <f>C17+C16+C15</f>
        <v>4285.9999900000003</v>
      </c>
      <c r="D18" s="30">
        <f t="shared" ref="D18:J18" si="1">D17+D16+D15</f>
        <v>3215.53694</v>
      </c>
      <c r="E18" s="30">
        <f t="shared" si="1"/>
        <v>899.16304999999988</v>
      </c>
      <c r="F18" s="30">
        <f t="shared" si="1"/>
        <v>171.3</v>
      </c>
      <c r="G18" s="30">
        <f>G17+G16+G15</f>
        <v>4285.9999900000003</v>
      </c>
      <c r="H18" s="30">
        <f t="shared" si="1"/>
        <v>3215.53694</v>
      </c>
      <c r="I18" s="30">
        <f t="shared" si="1"/>
        <v>899.16304999999988</v>
      </c>
      <c r="J18" s="30">
        <f t="shared" si="1"/>
        <v>171.3</v>
      </c>
      <c r="K18" s="16"/>
      <c r="P18" s="12"/>
    </row>
    <row r="19" spans="1:16" ht="22.5" customHeight="1" x14ac:dyDescent="0.25">
      <c r="A19" s="18"/>
      <c r="B19" s="34" t="s">
        <v>15</v>
      </c>
      <c r="C19" s="19"/>
      <c r="D19" s="34"/>
      <c r="E19" s="34"/>
      <c r="F19" s="19"/>
      <c r="G19" s="19"/>
      <c r="H19" s="19"/>
      <c r="I19" s="19"/>
      <c r="J19" s="19"/>
      <c r="K19" s="20"/>
      <c r="P19" s="12"/>
    </row>
    <row r="20" spans="1:16" ht="131.25" customHeight="1" x14ac:dyDescent="0.25">
      <c r="A20" s="136" t="s">
        <v>11</v>
      </c>
      <c r="B20" s="105" t="s">
        <v>45</v>
      </c>
      <c r="C20" s="106">
        <f>D20+E20+F20</f>
        <v>1242.57</v>
      </c>
      <c r="D20" s="63">
        <v>983.27</v>
      </c>
      <c r="E20" s="63">
        <v>253.71</v>
      </c>
      <c r="F20" s="63">
        <v>5.59</v>
      </c>
      <c r="G20" s="64">
        <f>SUM(H20:J20)</f>
        <v>1242.57</v>
      </c>
      <c r="H20" s="63">
        <v>983.27</v>
      </c>
      <c r="I20" s="63">
        <v>253.71</v>
      </c>
      <c r="J20" s="63">
        <v>5.59</v>
      </c>
      <c r="K20" s="36" t="s">
        <v>50</v>
      </c>
      <c r="P20" s="12"/>
    </row>
    <row r="21" spans="1:16" ht="162.75" customHeight="1" x14ac:dyDescent="0.25">
      <c r="A21" s="136"/>
      <c r="B21" s="105" t="s">
        <v>46</v>
      </c>
      <c r="C21" s="106">
        <f>D21+E21+F21</f>
        <v>562.06999999999994</v>
      </c>
      <c r="D21" s="107">
        <v>402.23</v>
      </c>
      <c r="E21" s="107">
        <v>155.79</v>
      </c>
      <c r="F21" s="107">
        <v>4.05</v>
      </c>
      <c r="G21" s="64">
        <f>SUM(H21:J21)</f>
        <v>562.06999999999994</v>
      </c>
      <c r="H21" s="107">
        <v>402.23</v>
      </c>
      <c r="I21" s="107">
        <v>155.79</v>
      </c>
      <c r="J21" s="107">
        <v>4.05</v>
      </c>
      <c r="K21" s="36" t="s">
        <v>48</v>
      </c>
      <c r="P21" s="12"/>
    </row>
    <row r="22" spans="1:16" ht="166.5" customHeight="1" x14ac:dyDescent="0.25">
      <c r="A22" s="136"/>
      <c r="B22" s="108" t="s">
        <v>47</v>
      </c>
      <c r="C22" s="106">
        <f>D22+E22+F22</f>
        <v>1290.81</v>
      </c>
      <c r="D22" s="107">
        <v>1021.44</v>
      </c>
      <c r="E22" s="107">
        <v>263.56</v>
      </c>
      <c r="F22" s="107">
        <v>5.81</v>
      </c>
      <c r="G22" s="64">
        <f>SUM(H22:J22)</f>
        <v>1290.81</v>
      </c>
      <c r="H22" s="107">
        <v>1021.44</v>
      </c>
      <c r="I22" s="107">
        <v>263.56</v>
      </c>
      <c r="J22" s="107">
        <v>5.81</v>
      </c>
      <c r="K22" s="36" t="s">
        <v>49</v>
      </c>
      <c r="P22" s="12"/>
    </row>
    <row r="23" spans="1:16" ht="36" customHeight="1" thickBot="1" x14ac:dyDescent="0.3">
      <c r="A23" s="31"/>
      <c r="B23" s="15" t="s">
        <v>17</v>
      </c>
      <c r="C23" s="30">
        <f>D23+E23+F23</f>
        <v>3095.45</v>
      </c>
      <c r="D23" s="49">
        <f>D22+D20+D21</f>
        <v>2406.94</v>
      </c>
      <c r="E23" s="49">
        <f t="shared" ref="E23:F23" si="2">E22+E20+E21</f>
        <v>673.06</v>
      </c>
      <c r="F23" s="49">
        <f t="shared" si="2"/>
        <v>15.45</v>
      </c>
      <c r="G23" s="30">
        <f>G20+G22+G21</f>
        <v>3095.45</v>
      </c>
      <c r="H23" s="113">
        <f t="shared" ref="H23:J23" si="3">H20+H22+H21</f>
        <v>2406.94</v>
      </c>
      <c r="I23" s="113">
        <f t="shared" si="3"/>
        <v>673.06</v>
      </c>
      <c r="J23" s="113">
        <f t="shared" si="3"/>
        <v>15.45</v>
      </c>
      <c r="K23" s="50"/>
      <c r="P23" s="12"/>
    </row>
    <row r="24" spans="1:16" ht="20.25" customHeight="1" x14ac:dyDescent="0.25">
      <c r="A24" s="18"/>
      <c r="B24" s="34" t="s">
        <v>19</v>
      </c>
      <c r="C24" s="19"/>
      <c r="D24" s="34"/>
      <c r="E24" s="34"/>
      <c r="F24" s="19"/>
      <c r="G24" s="19"/>
      <c r="H24" s="19"/>
      <c r="I24" s="19"/>
      <c r="J24" s="19"/>
      <c r="K24" s="20"/>
    </row>
    <row r="25" spans="1:16" ht="189.75" customHeight="1" thickBot="1" x14ac:dyDescent="0.3">
      <c r="A25" s="26" t="s">
        <v>11</v>
      </c>
      <c r="B25" s="47" t="s">
        <v>29</v>
      </c>
      <c r="C25" s="111">
        <f>D25+E25+F25</f>
        <v>0</v>
      </c>
      <c r="D25" s="28">
        <v>0</v>
      </c>
      <c r="E25" s="28">
        <v>0</v>
      </c>
      <c r="F25" s="28">
        <v>0</v>
      </c>
      <c r="G25" s="27">
        <f>H25+I25+J25</f>
        <v>0</v>
      </c>
      <c r="H25" s="28">
        <v>0</v>
      </c>
      <c r="I25" s="28">
        <v>0</v>
      </c>
      <c r="J25" s="28">
        <v>0</v>
      </c>
      <c r="K25" s="22" t="s">
        <v>59</v>
      </c>
    </row>
    <row r="26" spans="1:16" ht="24" customHeight="1" x14ac:dyDescent="0.25">
      <c r="A26" s="18"/>
      <c r="B26" s="34" t="s">
        <v>16</v>
      </c>
      <c r="C26" s="19"/>
      <c r="D26" s="34"/>
      <c r="E26" s="34"/>
      <c r="F26" s="19"/>
      <c r="G26" s="19"/>
      <c r="H26" s="19"/>
      <c r="I26" s="19"/>
      <c r="J26" s="19"/>
      <c r="K26" s="20"/>
    </row>
    <row r="27" spans="1:16" ht="157.5" customHeight="1" thickBot="1" x14ac:dyDescent="0.3">
      <c r="A27" s="26" t="s">
        <v>11</v>
      </c>
      <c r="B27" s="47" t="s">
        <v>28</v>
      </c>
      <c r="C27" s="111">
        <f>D27+E27+F27</f>
        <v>1781.1999999999998</v>
      </c>
      <c r="D27" s="28">
        <v>1376.1000799999999</v>
      </c>
      <c r="E27" s="28">
        <v>384.79991999999999</v>
      </c>
      <c r="F27" s="28">
        <v>20.3</v>
      </c>
      <c r="G27" s="27">
        <f>H27+I27+J27</f>
        <v>1781.1999999999998</v>
      </c>
      <c r="H27" s="28">
        <v>1376.1000799999999</v>
      </c>
      <c r="I27" s="28">
        <v>384.79991999999999</v>
      </c>
      <c r="J27" s="28">
        <v>20.3</v>
      </c>
      <c r="K27" s="22" t="s">
        <v>51</v>
      </c>
    </row>
    <row r="28" spans="1:16" ht="31.5" customHeight="1" x14ac:dyDescent="0.25">
      <c r="A28" s="18"/>
      <c r="B28" s="104" t="s">
        <v>21</v>
      </c>
      <c r="C28" s="19"/>
      <c r="D28" s="19"/>
      <c r="E28" s="19"/>
      <c r="F28" s="19"/>
      <c r="G28" s="19"/>
      <c r="H28" s="19"/>
      <c r="I28" s="19"/>
      <c r="J28" s="19"/>
      <c r="K28" s="20"/>
    </row>
    <row r="29" spans="1:16" ht="131.25" customHeight="1" thickBot="1" x14ac:dyDescent="0.3">
      <c r="A29" s="26" t="s">
        <v>11</v>
      </c>
      <c r="B29" s="48" t="s">
        <v>30</v>
      </c>
      <c r="C29" s="27">
        <f>D29+E29+F29</f>
        <v>1729</v>
      </c>
      <c r="D29" s="45">
        <v>1345.1536599999999</v>
      </c>
      <c r="E29" s="45">
        <v>376.14634000000001</v>
      </c>
      <c r="F29" s="45">
        <v>7.7</v>
      </c>
      <c r="G29" s="46">
        <f>H29+I29+J29</f>
        <v>1729</v>
      </c>
      <c r="H29" s="45">
        <v>1345.1536599999999</v>
      </c>
      <c r="I29" s="45">
        <v>376.14634000000001</v>
      </c>
      <c r="J29" s="45">
        <v>7.7</v>
      </c>
      <c r="K29" s="22" t="s">
        <v>43</v>
      </c>
    </row>
    <row r="30" spans="1:16" ht="24" customHeight="1" x14ac:dyDescent="0.25">
      <c r="A30" s="18"/>
      <c r="B30" s="104" t="s">
        <v>27</v>
      </c>
      <c r="C30" s="19"/>
      <c r="D30" s="35"/>
      <c r="E30" s="35"/>
      <c r="F30" s="19"/>
      <c r="G30" s="19"/>
      <c r="H30" s="19"/>
      <c r="I30" s="19"/>
      <c r="J30" s="19"/>
      <c r="K30" s="20"/>
    </row>
    <row r="31" spans="1:16" ht="266.25" customHeight="1" x14ac:dyDescent="0.25">
      <c r="A31" s="43" t="s">
        <v>11</v>
      </c>
      <c r="B31" s="14" t="s">
        <v>44</v>
      </c>
      <c r="C31" s="112">
        <f>D31+E31+F31</f>
        <v>1274.8</v>
      </c>
      <c r="D31" s="23">
        <v>991.77047000000005</v>
      </c>
      <c r="E31" s="23">
        <v>277.32952999999998</v>
      </c>
      <c r="F31" s="23">
        <v>5.7</v>
      </c>
      <c r="G31" s="24">
        <f>H31+I31+J31</f>
        <v>1274.8</v>
      </c>
      <c r="H31" s="23">
        <v>991.77047000000005</v>
      </c>
      <c r="I31" s="23">
        <v>277.32952999999998</v>
      </c>
      <c r="J31" s="23">
        <v>5.7</v>
      </c>
      <c r="K31" s="21" t="s">
        <v>58</v>
      </c>
    </row>
    <row r="32" spans="1:16" ht="19.5" thickBot="1" x14ac:dyDescent="0.3">
      <c r="A32" s="31"/>
      <c r="B32" s="15" t="s">
        <v>12</v>
      </c>
      <c r="C32" s="25">
        <f>D32+E32+F32</f>
        <v>12166.449990000001</v>
      </c>
      <c r="D32" s="25">
        <f>D31+D29+D27+D23+D18+D25</f>
        <v>9335.5011500000001</v>
      </c>
      <c r="E32" s="25">
        <f>E31+E29+E27+E23+E18+E25</f>
        <v>2610.4988399999997</v>
      </c>
      <c r="F32" s="25">
        <f>F31+F29+F27+F23+F18+F25</f>
        <v>220.45000000000002</v>
      </c>
      <c r="G32" s="25">
        <f>H32+I32+J32</f>
        <v>12166.449990000001</v>
      </c>
      <c r="H32" s="25">
        <f>H31+H29+H27+H23+H18+H25</f>
        <v>9335.5011500000001</v>
      </c>
      <c r="I32" s="25">
        <f>I31+I29+I27+I23+I18+I25</f>
        <v>2610.4988399999997</v>
      </c>
      <c r="J32" s="25">
        <f>J31+J29+J27+J23+J18+J25</f>
        <v>220.45000000000002</v>
      </c>
      <c r="K32" s="16"/>
    </row>
    <row r="33" spans="1:11" ht="18.75" x14ac:dyDescent="0.25">
      <c r="A33" s="87" t="s">
        <v>9</v>
      </c>
      <c r="B33" s="88" t="s">
        <v>39</v>
      </c>
      <c r="C33" s="89"/>
      <c r="D33" s="89"/>
      <c r="E33" s="89"/>
      <c r="F33" s="89"/>
      <c r="G33" s="89"/>
      <c r="H33" s="90"/>
      <c r="I33" s="90"/>
      <c r="J33" s="90"/>
      <c r="K33" s="91"/>
    </row>
    <row r="34" spans="1:11" ht="56.25" x14ac:dyDescent="0.25">
      <c r="A34" s="55" t="s">
        <v>8</v>
      </c>
      <c r="B34" s="85" t="s">
        <v>40</v>
      </c>
      <c r="C34" s="86"/>
      <c r="D34" s="86"/>
      <c r="E34" s="86"/>
      <c r="F34" s="86"/>
      <c r="G34" s="86"/>
      <c r="H34" s="56"/>
      <c r="I34" s="56"/>
      <c r="J34" s="56"/>
      <c r="K34" s="57"/>
    </row>
    <row r="35" spans="1:11" x14ac:dyDescent="0.25">
      <c r="A35" s="92"/>
      <c r="B35" s="93" t="s">
        <v>41</v>
      </c>
      <c r="C35" s="94"/>
      <c r="D35" s="94"/>
      <c r="E35" s="94"/>
      <c r="F35" s="94"/>
      <c r="G35" s="94"/>
      <c r="H35" s="94"/>
      <c r="I35" s="94"/>
      <c r="J35" s="94"/>
      <c r="K35" s="95"/>
    </row>
    <row r="36" spans="1:11" ht="109.5" customHeight="1" thickBot="1" x14ac:dyDescent="0.3">
      <c r="A36" s="43" t="s">
        <v>11</v>
      </c>
      <c r="B36" s="97" t="s">
        <v>42</v>
      </c>
      <c r="C36" s="98">
        <f>D36+E36+F36</f>
        <v>11406.00152</v>
      </c>
      <c r="D36" s="99">
        <v>0</v>
      </c>
      <c r="E36" s="109">
        <v>11395.201520000001</v>
      </c>
      <c r="F36" s="109">
        <v>10.8</v>
      </c>
      <c r="G36" s="77">
        <f>H36+I36+J36</f>
        <v>11406.00152</v>
      </c>
      <c r="H36" s="110">
        <v>0</v>
      </c>
      <c r="I36" s="109">
        <v>11395.201520000001</v>
      </c>
      <c r="J36" s="100">
        <v>10.8</v>
      </c>
      <c r="K36" s="101" t="s">
        <v>53</v>
      </c>
    </row>
    <row r="37" spans="1:11" ht="18" customHeight="1" thickBot="1" x14ac:dyDescent="0.3">
      <c r="A37" s="96"/>
      <c r="B37" s="81" t="s">
        <v>17</v>
      </c>
      <c r="C37" s="102">
        <f t="shared" ref="C37:J37" si="4">C36</f>
        <v>11406.00152</v>
      </c>
      <c r="D37" s="102">
        <f t="shared" si="4"/>
        <v>0</v>
      </c>
      <c r="E37" s="102">
        <f t="shared" si="4"/>
        <v>11395.201520000001</v>
      </c>
      <c r="F37" s="102">
        <f t="shared" si="4"/>
        <v>10.8</v>
      </c>
      <c r="G37" s="102">
        <f t="shared" si="4"/>
        <v>11406.00152</v>
      </c>
      <c r="H37" s="102">
        <f t="shared" si="4"/>
        <v>0</v>
      </c>
      <c r="I37" s="102">
        <f t="shared" si="4"/>
        <v>11395.201520000001</v>
      </c>
      <c r="J37" s="102">
        <f t="shared" si="4"/>
        <v>10.8</v>
      </c>
      <c r="K37" s="101"/>
    </row>
    <row r="38" spans="1:11" ht="18.75" x14ac:dyDescent="0.25">
      <c r="A38" s="80" t="s">
        <v>7</v>
      </c>
      <c r="B38" s="81" t="s">
        <v>37</v>
      </c>
      <c r="C38" s="82"/>
      <c r="D38" s="82"/>
      <c r="E38" s="82"/>
      <c r="F38" s="82"/>
      <c r="G38" s="82"/>
      <c r="H38" s="82"/>
      <c r="I38" s="82"/>
      <c r="J38" s="82"/>
      <c r="K38" s="83"/>
    </row>
    <row r="39" spans="1:11" ht="15.75" thickBot="1" x14ac:dyDescent="0.3">
      <c r="A39" s="55" t="s">
        <v>8</v>
      </c>
      <c r="B39" s="114" t="s">
        <v>34</v>
      </c>
      <c r="C39" s="115"/>
      <c r="D39" s="115"/>
      <c r="E39" s="115"/>
      <c r="F39" s="115"/>
      <c r="G39" s="115"/>
      <c r="H39" s="115"/>
      <c r="I39" s="115"/>
      <c r="J39" s="115"/>
      <c r="K39" s="116"/>
    </row>
    <row r="40" spans="1:11" x14ac:dyDescent="0.25">
      <c r="A40" s="74" t="s">
        <v>9</v>
      </c>
      <c r="B40" s="117" t="s">
        <v>35</v>
      </c>
      <c r="C40" s="118"/>
      <c r="D40" s="118"/>
      <c r="E40" s="118"/>
      <c r="F40" s="118"/>
      <c r="G40" s="118"/>
      <c r="H40" s="118"/>
      <c r="I40" s="118"/>
      <c r="J40" s="118"/>
      <c r="K40" s="119"/>
    </row>
    <row r="41" spans="1:11" ht="94.5" x14ac:dyDescent="0.25">
      <c r="A41" s="75" t="s">
        <v>11</v>
      </c>
      <c r="B41" s="76" t="s">
        <v>36</v>
      </c>
      <c r="C41" s="77">
        <f t="shared" ref="C41" si="5">D41+E41+F41</f>
        <v>3550.6</v>
      </c>
      <c r="D41" s="78">
        <v>3408.5745499999998</v>
      </c>
      <c r="E41" s="78">
        <v>142.02545000000001</v>
      </c>
      <c r="F41" s="78">
        <v>0</v>
      </c>
      <c r="G41" s="77">
        <f>H41+I41+J41</f>
        <v>3550.5</v>
      </c>
      <c r="H41" s="78">
        <v>3408.48</v>
      </c>
      <c r="I41" s="78">
        <v>142.02000000000001</v>
      </c>
      <c r="J41" s="78">
        <v>0</v>
      </c>
      <c r="K41" s="79" t="s">
        <v>38</v>
      </c>
    </row>
    <row r="42" spans="1:11" ht="34.5" customHeight="1" thickBot="1" x14ac:dyDescent="0.3">
      <c r="A42" s="44"/>
      <c r="B42" s="29" t="s">
        <v>12</v>
      </c>
      <c r="C42" s="32">
        <f>D42+E42+F42</f>
        <v>34799.006569999998</v>
      </c>
      <c r="D42" s="32">
        <f>D32+D9+D41</f>
        <v>19155.02073</v>
      </c>
      <c r="E42" s="32">
        <f t="shared" ref="E42:J42" si="6">E32+E9+E41+E37</f>
        <v>14414.86168</v>
      </c>
      <c r="F42" s="32">
        <f t="shared" si="6"/>
        <v>1229.1241599999998</v>
      </c>
      <c r="G42" s="32">
        <f>G32+G9+G41+G37</f>
        <v>34798.906569999999</v>
      </c>
      <c r="H42" s="32">
        <f t="shared" si="6"/>
        <v>19154.926179999999</v>
      </c>
      <c r="I42" s="32">
        <f t="shared" si="6"/>
        <v>14414.856230000001</v>
      </c>
      <c r="J42" s="32">
        <f t="shared" si="6"/>
        <v>1229.1241599999998</v>
      </c>
      <c r="K42" s="33"/>
    </row>
    <row r="43" spans="1:11" ht="107.25" customHeight="1" x14ac:dyDescent="0.25">
      <c r="C43" s="84"/>
      <c r="D43" s="41"/>
      <c r="E43" s="41"/>
      <c r="F43" s="41"/>
      <c r="J43" s="1" t="s">
        <v>18</v>
      </c>
    </row>
    <row r="44" spans="1:11" ht="27" customHeight="1" x14ac:dyDescent="0.25"/>
    <row r="45" spans="1:11" ht="18.75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ht="18.75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s="13" customFormat="1" ht="18.7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s="13" customFormat="1" ht="18.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</sheetData>
  <mergeCells count="15">
    <mergeCell ref="B39:K39"/>
    <mergeCell ref="B40:K40"/>
    <mergeCell ref="A2:K2"/>
    <mergeCell ref="A3:K3"/>
    <mergeCell ref="A4:A5"/>
    <mergeCell ref="B4:B5"/>
    <mergeCell ref="C4:F4"/>
    <mergeCell ref="G4:J4"/>
    <mergeCell ref="K4:K5"/>
    <mergeCell ref="B7:G7"/>
    <mergeCell ref="B8:K8"/>
    <mergeCell ref="B11:G11"/>
    <mergeCell ref="B12:G12"/>
    <mergeCell ref="A20:A22"/>
    <mergeCell ref="A14:A17"/>
  </mergeCells>
  <pageMargins left="0.15748031496062992" right="0.15748031496062992" top="0.19685039370078741" bottom="0" header="0.15748031496062992" footer="0.15748031496062992"/>
  <pageSetup paperSize="9" scale="45" fitToHeight="3" orientation="landscape" r:id="rId1"/>
  <rowBreaks count="2" manualBreakCount="2">
    <brk id="21" max="10" man="1"/>
    <brk id="3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УМРИО </vt:lpstr>
      <vt:lpstr>'УМРИО '!Заголовки_для_печати</vt:lpstr>
      <vt:lpstr>'УМРИО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nagornaya</dc:creator>
  <cp:lastModifiedBy>Пользователь</cp:lastModifiedBy>
  <cp:lastPrinted>2024-04-26T07:15:04Z</cp:lastPrinted>
  <dcterms:created xsi:type="dcterms:W3CDTF">2020-04-17T08:24:04Z</dcterms:created>
  <dcterms:modified xsi:type="dcterms:W3CDTF">2025-01-14T06:31:54Z</dcterms:modified>
</cp:coreProperties>
</file>